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M/"/>
    </mc:Choice>
  </mc:AlternateContent>
  <xr:revisionPtr revIDLastSave="49" documentId="8_{C9B00EB1-675D-4D72-A74B-1F1FB2EC8229}" xr6:coauthVersionLast="47" xr6:coauthVersionMax="47" xr10:uidLastSave="{48829A96-A573-407A-B717-4D4C9B9FE641}"/>
  <bookViews>
    <workbookView xWindow="38280" yWindow="-120" windowWidth="29040" windowHeight="15720" xr2:uid="{00000000-000D-0000-FFFF-FFFF00000000}"/>
  </bookViews>
  <sheets>
    <sheet name="Ulldecon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92" i="1" l="1"/>
  <c r="U492" i="1"/>
  <c r="Y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AD510" i="1" s="1"/>
  <c r="AE510" i="1" s="1"/>
  <c r="B510" i="1"/>
  <c r="Y509" i="1"/>
  <c r="B509" i="1"/>
  <c r="AF508" i="1"/>
  <c r="AE508" i="1"/>
  <c r="AD508" i="1"/>
  <c r="AB508" i="1"/>
  <c r="AC508" i="1" s="1"/>
  <c r="AA508" i="1"/>
  <c r="Z508" i="1"/>
  <c r="AF507" i="1"/>
  <c r="AE507" i="1"/>
  <c r="AD507" i="1"/>
  <c r="AC507" i="1"/>
  <c r="AB507" i="1"/>
  <c r="AA507" i="1"/>
  <c r="Z507" i="1"/>
  <c r="AF506" i="1"/>
  <c r="AD506" i="1"/>
  <c r="AE506" i="1" s="1"/>
  <c r="AC506" i="1"/>
  <c r="AB506" i="1"/>
  <c r="AA506" i="1"/>
  <c r="Z506" i="1"/>
  <c r="AF505" i="1"/>
  <c r="AD505" i="1"/>
  <c r="AE505" i="1" s="1"/>
  <c r="AC505" i="1"/>
  <c r="AB505" i="1"/>
  <c r="AA505" i="1"/>
  <c r="Z505" i="1"/>
  <c r="AF504" i="1"/>
  <c r="AE504" i="1"/>
  <c r="AD504" i="1"/>
  <c r="AB504" i="1"/>
  <c r="AC504" i="1" s="1"/>
  <c r="AA504" i="1"/>
  <c r="Z504" i="1"/>
  <c r="AF503" i="1"/>
  <c r="AD503" i="1"/>
  <c r="AE503" i="1" s="1"/>
  <c r="AB503" i="1"/>
  <c r="AC503" i="1" s="1"/>
  <c r="AA503" i="1"/>
  <c r="Z503" i="1"/>
  <c r="AF502" i="1"/>
  <c r="AD502" i="1"/>
  <c r="AE502" i="1" s="1"/>
  <c r="AC502" i="1"/>
  <c r="AB502" i="1"/>
  <c r="AA502" i="1"/>
  <c r="Z502" i="1"/>
  <c r="AF501" i="1"/>
  <c r="AE501" i="1"/>
  <c r="AD501" i="1"/>
  <c r="AB501" i="1"/>
  <c r="AC501" i="1" s="1"/>
  <c r="AA501" i="1"/>
  <c r="Z501" i="1"/>
  <c r="Z510" i="1" s="1"/>
  <c r="AF500" i="1"/>
  <c r="AE500" i="1"/>
  <c r="AD500" i="1"/>
  <c r="AB500" i="1"/>
  <c r="AC500" i="1" s="1"/>
  <c r="AA500" i="1"/>
  <c r="Z500" i="1"/>
  <c r="AF499" i="1"/>
  <c r="AE499" i="1"/>
  <c r="AD499" i="1"/>
  <c r="AC499" i="1"/>
  <c r="AB499" i="1"/>
  <c r="AA499" i="1"/>
  <c r="Z499" i="1"/>
  <c r="AF498" i="1"/>
  <c r="AD498" i="1"/>
  <c r="AE498" i="1" s="1"/>
  <c r="AC498" i="1"/>
  <c r="AB498" i="1"/>
  <c r="AA498" i="1"/>
  <c r="Z498" i="1"/>
  <c r="AF497" i="1"/>
  <c r="AF510" i="1" s="1"/>
  <c r="AD497" i="1"/>
  <c r="AE497" i="1" s="1"/>
  <c r="AC497" i="1"/>
  <c r="AB497" i="1"/>
  <c r="AA497" i="1"/>
  <c r="Z497" i="1"/>
  <c r="AA510" i="1" l="1"/>
  <c r="AB510" i="1"/>
  <c r="AC510" i="1" s="1"/>
  <c r="F492" i="1" l="1"/>
  <c r="AF17" i="1"/>
  <c r="AF16" i="1"/>
  <c r="AF15" i="1"/>
  <c r="AF14" i="1"/>
  <c r="AF13" i="1"/>
  <c r="AF12" i="1"/>
  <c r="AF11" i="1"/>
  <c r="AF10" i="1"/>
  <c r="AF9" i="1"/>
  <c r="AF8" i="1"/>
  <c r="AF7" i="1"/>
  <c r="AF6" i="1"/>
  <c r="AF35" i="1"/>
  <c r="AF34" i="1"/>
  <c r="AF33" i="1"/>
  <c r="AF32" i="1"/>
  <c r="AF31" i="1"/>
  <c r="AF30" i="1"/>
  <c r="AF29" i="1"/>
  <c r="AF28" i="1"/>
  <c r="AF27" i="1"/>
  <c r="AF26" i="1"/>
  <c r="AF37" i="1" s="1"/>
  <c r="AF25" i="1"/>
  <c r="AF24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109" i="1"/>
  <c r="AF108" i="1"/>
  <c r="AF107" i="1"/>
  <c r="AF106" i="1"/>
  <c r="AF105" i="1"/>
  <c r="AF104" i="1"/>
  <c r="AF103" i="1"/>
  <c r="AF102" i="1"/>
  <c r="AF101" i="1"/>
  <c r="AF100" i="1"/>
  <c r="AF111" i="1" s="1"/>
  <c r="AF99" i="1"/>
  <c r="AF9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201" i="1"/>
  <c r="AF200" i="1"/>
  <c r="AF199" i="1"/>
  <c r="AF198" i="1"/>
  <c r="AF197" i="1"/>
  <c r="AF196" i="1"/>
  <c r="AF195" i="1"/>
  <c r="AF194" i="1"/>
  <c r="AF193" i="1"/>
  <c r="AF192" i="1"/>
  <c r="AF19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92" i="1"/>
  <c r="AF291" i="1"/>
  <c r="AF290" i="1"/>
  <c r="AF289" i="1"/>
  <c r="AF288" i="1"/>
  <c r="AF287" i="1"/>
  <c r="AF286" i="1"/>
  <c r="AF285" i="1"/>
  <c r="AF284" i="1"/>
  <c r="AF283" i="1"/>
  <c r="AF294" i="1" s="1"/>
  <c r="AF282" i="1"/>
  <c r="AF28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30" i="1" s="1"/>
  <c r="AF346" i="1"/>
  <c r="AF345" i="1"/>
  <c r="AF344" i="1"/>
  <c r="AF343" i="1"/>
  <c r="AF342" i="1"/>
  <c r="AF341" i="1"/>
  <c r="AF340" i="1"/>
  <c r="AF339" i="1"/>
  <c r="AF348" i="1" s="1"/>
  <c r="AF338" i="1"/>
  <c r="AF337" i="1"/>
  <c r="AF336" i="1"/>
  <c r="AF33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66" i="1" s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84" i="1" s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402" i="1" s="1"/>
  <c r="AF418" i="1"/>
  <c r="AF416" i="1"/>
  <c r="AF415" i="1"/>
  <c r="AF414" i="1"/>
  <c r="AF413" i="1"/>
  <c r="AF412" i="1"/>
  <c r="AF411" i="1"/>
  <c r="AF410" i="1"/>
  <c r="AF409" i="1"/>
  <c r="AF408" i="1"/>
  <c r="AF40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38" i="1" s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56" i="1" s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74" i="1" s="1"/>
  <c r="AF480" i="1"/>
  <c r="AF481" i="1"/>
  <c r="AF482" i="1"/>
  <c r="AF483" i="1"/>
  <c r="AF484" i="1"/>
  <c r="AF485" i="1"/>
  <c r="AF486" i="1"/>
  <c r="AF487" i="1"/>
  <c r="AF492" i="1" s="1"/>
  <c r="AF488" i="1"/>
  <c r="AF489" i="1"/>
  <c r="AF490" i="1"/>
  <c r="AF479" i="1"/>
  <c r="Y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E492" i="1"/>
  <c r="D492" i="1"/>
  <c r="C492" i="1"/>
  <c r="B492" i="1"/>
  <c r="Y491" i="1"/>
  <c r="B491" i="1"/>
  <c r="AD490" i="1"/>
  <c r="AE490" i="1" s="1"/>
  <c r="AB490" i="1"/>
  <c r="AC490" i="1" s="1"/>
  <c r="AA490" i="1"/>
  <c r="AD489" i="1"/>
  <c r="AE489" i="1" s="1"/>
  <c r="AB489" i="1"/>
  <c r="AC489" i="1" s="1"/>
  <c r="AA489" i="1"/>
  <c r="AD488" i="1"/>
  <c r="AE488" i="1" s="1"/>
  <c r="AB488" i="1"/>
  <c r="AC488" i="1" s="1"/>
  <c r="AA488" i="1"/>
  <c r="AD487" i="1"/>
  <c r="AE487" i="1" s="1"/>
  <c r="AB487" i="1"/>
  <c r="AC487" i="1" s="1"/>
  <c r="AA487" i="1"/>
  <c r="AD486" i="1"/>
  <c r="AE486" i="1" s="1"/>
  <c r="AB486" i="1"/>
  <c r="AC486" i="1" s="1"/>
  <c r="AA486" i="1"/>
  <c r="AD485" i="1"/>
  <c r="AE485" i="1" s="1"/>
  <c r="AB485" i="1"/>
  <c r="AC485" i="1" s="1"/>
  <c r="AA485" i="1"/>
  <c r="AD484" i="1"/>
  <c r="AE484" i="1" s="1"/>
  <c r="AB484" i="1"/>
  <c r="AC484" i="1" s="1"/>
  <c r="AA484" i="1"/>
  <c r="AD483" i="1"/>
  <c r="AE483" i="1" s="1"/>
  <c r="AB483" i="1"/>
  <c r="AC483" i="1" s="1"/>
  <c r="AA483" i="1"/>
  <c r="AD482" i="1"/>
  <c r="AE482" i="1" s="1"/>
  <c r="AB482" i="1"/>
  <c r="AC482" i="1" s="1"/>
  <c r="AA482" i="1"/>
  <c r="AD481" i="1"/>
  <c r="AE481" i="1" s="1"/>
  <c r="AB481" i="1"/>
  <c r="AC481" i="1" s="1"/>
  <c r="AA481" i="1"/>
  <c r="AD480" i="1"/>
  <c r="AE480" i="1" s="1"/>
  <c r="AB480" i="1"/>
  <c r="AC480" i="1" s="1"/>
  <c r="AA480" i="1"/>
  <c r="AD479" i="1"/>
  <c r="AE479" i="1" s="1"/>
  <c r="AB479" i="1"/>
  <c r="AC479" i="1" s="1"/>
  <c r="AA479" i="1"/>
  <c r="Z472" i="1"/>
  <c r="Z471" i="1"/>
  <c r="Z470" i="1"/>
  <c r="Z469" i="1"/>
  <c r="Z468" i="1"/>
  <c r="Z467" i="1"/>
  <c r="Z466" i="1"/>
  <c r="Z465" i="1"/>
  <c r="Z464" i="1"/>
  <c r="Z463" i="1"/>
  <c r="AD91" i="1"/>
  <c r="AE91" i="1" s="1"/>
  <c r="AC91" i="1"/>
  <c r="AB91" i="1"/>
  <c r="AA91" i="1"/>
  <c r="AD90" i="1"/>
  <c r="AE90" i="1" s="1"/>
  <c r="AB90" i="1"/>
  <c r="AC90" i="1" s="1"/>
  <c r="AA90" i="1"/>
  <c r="AD89" i="1"/>
  <c r="AE89" i="1" s="1"/>
  <c r="AC89" i="1"/>
  <c r="AB89" i="1"/>
  <c r="AA89" i="1"/>
  <c r="AD88" i="1"/>
  <c r="AE88" i="1" s="1"/>
  <c r="AB88" i="1"/>
  <c r="AC88" i="1" s="1"/>
  <c r="AA88" i="1"/>
  <c r="AD87" i="1"/>
  <c r="AE87" i="1" s="1"/>
  <c r="AB87" i="1"/>
  <c r="AC87" i="1" s="1"/>
  <c r="AA87" i="1"/>
  <c r="AD86" i="1"/>
  <c r="AE86" i="1" s="1"/>
  <c r="AB86" i="1"/>
  <c r="AC86" i="1" s="1"/>
  <c r="AA86" i="1"/>
  <c r="AD85" i="1"/>
  <c r="AE85" i="1" s="1"/>
  <c r="AB85" i="1"/>
  <c r="AC85" i="1" s="1"/>
  <c r="AA85" i="1"/>
  <c r="AD84" i="1"/>
  <c r="AE84" i="1" s="1"/>
  <c r="AB84" i="1"/>
  <c r="AC84" i="1" s="1"/>
  <c r="AA84" i="1"/>
  <c r="AD83" i="1"/>
  <c r="AE83" i="1" s="1"/>
  <c r="AB83" i="1"/>
  <c r="AC83" i="1" s="1"/>
  <c r="AA83" i="1"/>
  <c r="AD82" i="1"/>
  <c r="AE82" i="1" s="1"/>
  <c r="AB82" i="1"/>
  <c r="AC82" i="1" s="1"/>
  <c r="AA82" i="1"/>
  <c r="AD81" i="1"/>
  <c r="AE81" i="1" s="1"/>
  <c r="AB81" i="1"/>
  <c r="AC81" i="1" s="1"/>
  <c r="AA81" i="1"/>
  <c r="AD80" i="1"/>
  <c r="AE80" i="1" s="1"/>
  <c r="AB80" i="1"/>
  <c r="AC80" i="1" s="1"/>
  <c r="AA80" i="1"/>
  <c r="AD109" i="1"/>
  <c r="AE109" i="1" s="1"/>
  <c r="AC109" i="1"/>
  <c r="AB109" i="1"/>
  <c r="AA109" i="1"/>
  <c r="AD108" i="1"/>
  <c r="AE108" i="1" s="1"/>
  <c r="AB108" i="1"/>
  <c r="AC108" i="1" s="1"/>
  <c r="AA108" i="1"/>
  <c r="AD107" i="1"/>
  <c r="AE107" i="1" s="1"/>
  <c r="AB107" i="1"/>
  <c r="AC107" i="1" s="1"/>
  <c r="AA107" i="1"/>
  <c r="AE106" i="1"/>
  <c r="AD106" i="1"/>
  <c r="AB106" i="1"/>
  <c r="AC106" i="1" s="1"/>
  <c r="AA106" i="1"/>
  <c r="AD105" i="1"/>
  <c r="AE105" i="1" s="1"/>
  <c r="AB105" i="1"/>
  <c r="AC105" i="1" s="1"/>
  <c r="AA105" i="1"/>
  <c r="AD104" i="1"/>
  <c r="AE104" i="1" s="1"/>
  <c r="AC104" i="1"/>
  <c r="AB104" i="1"/>
  <c r="AA104" i="1"/>
  <c r="AD103" i="1"/>
  <c r="AE103" i="1" s="1"/>
  <c r="AB103" i="1"/>
  <c r="AC103" i="1" s="1"/>
  <c r="AA103" i="1"/>
  <c r="AD102" i="1"/>
  <c r="AE102" i="1" s="1"/>
  <c r="AB102" i="1"/>
  <c r="AC102" i="1" s="1"/>
  <c r="AA102" i="1"/>
  <c r="AD101" i="1"/>
  <c r="AE101" i="1" s="1"/>
  <c r="AB101" i="1"/>
  <c r="AC101" i="1" s="1"/>
  <c r="AA101" i="1"/>
  <c r="AD100" i="1"/>
  <c r="AE100" i="1" s="1"/>
  <c r="AB100" i="1"/>
  <c r="AC100" i="1" s="1"/>
  <c r="AA100" i="1"/>
  <c r="AE99" i="1"/>
  <c r="AD99" i="1"/>
  <c r="AB99" i="1"/>
  <c r="AC99" i="1" s="1"/>
  <c r="AA99" i="1"/>
  <c r="AD98" i="1"/>
  <c r="AE98" i="1" s="1"/>
  <c r="AB98" i="1"/>
  <c r="AC98" i="1" s="1"/>
  <c r="AA98" i="1"/>
  <c r="AD127" i="1"/>
  <c r="AE127" i="1" s="1"/>
  <c r="AB127" i="1"/>
  <c r="AC127" i="1" s="1"/>
  <c r="AA127" i="1"/>
  <c r="AD126" i="1"/>
  <c r="AE126" i="1" s="1"/>
  <c r="AC126" i="1"/>
  <c r="AB126" i="1"/>
  <c r="AA126" i="1"/>
  <c r="AE125" i="1"/>
  <c r="AD125" i="1"/>
  <c r="AB125" i="1"/>
  <c r="AC125" i="1" s="1"/>
  <c r="AA125" i="1"/>
  <c r="AD124" i="1"/>
  <c r="AE124" i="1" s="1"/>
  <c r="AB124" i="1"/>
  <c r="AC124" i="1" s="1"/>
  <c r="AA124" i="1"/>
  <c r="AD123" i="1"/>
  <c r="AE123" i="1" s="1"/>
  <c r="AB123" i="1"/>
  <c r="AC123" i="1" s="1"/>
  <c r="AA123" i="1"/>
  <c r="AD122" i="1"/>
  <c r="AE122" i="1" s="1"/>
  <c r="AB122" i="1"/>
  <c r="AC122" i="1" s="1"/>
  <c r="AA122" i="1"/>
  <c r="AD121" i="1"/>
  <c r="AE121" i="1" s="1"/>
  <c r="AB121" i="1"/>
  <c r="AC121" i="1" s="1"/>
  <c r="AA121" i="1"/>
  <c r="AD120" i="1"/>
  <c r="AE120" i="1" s="1"/>
  <c r="AB120" i="1"/>
  <c r="AC120" i="1" s="1"/>
  <c r="AA120" i="1"/>
  <c r="AD119" i="1"/>
  <c r="AE119" i="1" s="1"/>
  <c r="AC119" i="1"/>
  <c r="AB119" i="1"/>
  <c r="AA119" i="1"/>
  <c r="AD118" i="1"/>
  <c r="AE118" i="1" s="1"/>
  <c r="AB118" i="1"/>
  <c r="AC118" i="1" s="1"/>
  <c r="AA118" i="1"/>
  <c r="AD117" i="1"/>
  <c r="AE117" i="1" s="1"/>
  <c r="AB117" i="1"/>
  <c r="AC117" i="1" s="1"/>
  <c r="AA117" i="1"/>
  <c r="AE116" i="1"/>
  <c r="AD116" i="1"/>
  <c r="AB116" i="1"/>
  <c r="AC116" i="1" s="1"/>
  <c r="AA116" i="1"/>
  <c r="AD145" i="1"/>
  <c r="AE145" i="1" s="1"/>
  <c r="AC145" i="1"/>
  <c r="AB145" i="1"/>
  <c r="AA145" i="1"/>
  <c r="AD144" i="1"/>
  <c r="AE144" i="1" s="1"/>
  <c r="AB144" i="1"/>
  <c r="AC144" i="1" s="1"/>
  <c r="AA144" i="1"/>
  <c r="AD143" i="1"/>
  <c r="AE143" i="1" s="1"/>
  <c r="AB143" i="1"/>
  <c r="AC143" i="1" s="1"/>
  <c r="AA143" i="1"/>
  <c r="AD142" i="1"/>
  <c r="AE142" i="1" s="1"/>
  <c r="AB142" i="1"/>
  <c r="AC142" i="1" s="1"/>
  <c r="AA142" i="1"/>
  <c r="AD141" i="1"/>
  <c r="AE141" i="1" s="1"/>
  <c r="AB141" i="1"/>
  <c r="AC141" i="1" s="1"/>
  <c r="AA141" i="1"/>
  <c r="AD140" i="1"/>
  <c r="AE140" i="1" s="1"/>
  <c r="AB140" i="1"/>
  <c r="AC140" i="1" s="1"/>
  <c r="AA140" i="1"/>
  <c r="AD139" i="1"/>
  <c r="AE139" i="1" s="1"/>
  <c r="AB139" i="1"/>
  <c r="AC139" i="1" s="1"/>
  <c r="AA139" i="1"/>
  <c r="AD138" i="1"/>
  <c r="AE138" i="1" s="1"/>
  <c r="AB138" i="1"/>
  <c r="AC138" i="1" s="1"/>
  <c r="AA138" i="1"/>
  <c r="AD137" i="1"/>
  <c r="AE137" i="1" s="1"/>
  <c r="AB137" i="1"/>
  <c r="AC137" i="1" s="1"/>
  <c r="AA137" i="1"/>
  <c r="AD136" i="1"/>
  <c r="AE136" i="1" s="1"/>
  <c r="AB136" i="1"/>
  <c r="AC136" i="1" s="1"/>
  <c r="AA136" i="1"/>
  <c r="AD135" i="1"/>
  <c r="AE135" i="1" s="1"/>
  <c r="AB135" i="1"/>
  <c r="AC135" i="1" s="1"/>
  <c r="AA135" i="1"/>
  <c r="AD134" i="1"/>
  <c r="AE134" i="1" s="1"/>
  <c r="AB134" i="1"/>
  <c r="AC134" i="1" s="1"/>
  <c r="AA134" i="1"/>
  <c r="AD164" i="1"/>
  <c r="AE164" i="1" s="1"/>
  <c r="AC164" i="1"/>
  <c r="AB164" i="1"/>
  <c r="AA164" i="1"/>
  <c r="AD163" i="1"/>
  <c r="AE163" i="1" s="1"/>
  <c r="AB163" i="1"/>
  <c r="AC163" i="1" s="1"/>
  <c r="AA163" i="1"/>
  <c r="AE162" i="1"/>
  <c r="AD162" i="1"/>
  <c r="AB162" i="1"/>
  <c r="AC162" i="1" s="1"/>
  <c r="AA162" i="1"/>
  <c r="AD161" i="1"/>
  <c r="AE161" i="1" s="1"/>
  <c r="AB161" i="1"/>
  <c r="AC161" i="1" s="1"/>
  <c r="AA161" i="1"/>
  <c r="AD160" i="1"/>
  <c r="AE160" i="1" s="1"/>
  <c r="AB160" i="1"/>
  <c r="AC160" i="1" s="1"/>
  <c r="AA160" i="1"/>
  <c r="AD159" i="1"/>
  <c r="AE159" i="1" s="1"/>
  <c r="AB159" i="1"/>
  <c r="AC159" i="1" s="1"/>
  <c r="AA159" i="1"/>
  <c r="AD158" i="1"/>
  <c r="AE158" i="1" s="1"/>
  <c r="AB158" i="1"/>
  <c r="AC158" i="1" s="1"/>
  <c r="AA158" i="1"/>
  <c r="AD157" i="1"/>
  <c r="AE157" i="1" s="1"/>
  <c r="AB157" i="1"/>
  <c r="AC157" i="1" s="1"/>
  <c r="AA157" i="1"/>
  <c r="AD156" i="1"/>
  <c r="AE156" i="1" s="1"/>
  <c r="AB156" i="1"/>
  <c r="AC156" i="1" s="1"/>
  <c r="AA156" i="1"/>
  <c r="AD155" i="1"/>
  <c r="AE155" i="1" s="1"/>
  <c r="AB155" i="1"/>
  <c r="AC155" i="1" s="1"/>
  <c r="AA155" i="1"/>
  <c r="AE154" i="1"/>
  <c r="AD154" i="1"/>
  <c r="AB154" i="1"/>
  <c r="AC154" i="1" s="1"/>
  <c r="AA154" i="1"/>
  <c r="AD153" i="1"/>
  <c r="AE153" i="1" s="1"/>
  <c r="AB153" i="1"/>
  <c r="AC153" i="1" s="1"/>
  <c r="AA153" i="1"/>
  <c r="AD183" i="1"/>
  <c r="AE183" i="1" s="1"/>
  <c r="AB183" i="1"/>
  <c r="AC183" i="1" s="1"/>
  <c r="AA183" i="1"/>
  <c r="AD182" i="1"/>
  <c r="AE182" i="1" s="1"/>
  <c r="AB182" i="1"/>
  <c r="AC182" i="1" s="1"/>
  <c r="AA182" i="1"/>
  <c r="AD181" i="1"/>
  <c r="AE181" i="1" s="1"/>
  <c r="AB181" i="1"/>
  <c r="AC181" i="1" s="1"/>
  <c r="AA181" i="1"/>
  <c r="AD180" i="1"/>
  <c r="AE180" i="1" s="1"/>
  <c r="AB180" i="1"/>
  <c r="AC180" i="1" s="1"/>
  <c r="AA180" i="1"/>
  <c r="AD179" i="1"/>
  <c r="AE179" i="1" s="1"/>
  <c r="AB179" i="1"/>
  <c r="AC179" i="1" s="1"/>
  <c r="AA179" i="1"/>
  <c r="AD178" i="1"/>
  <c r="AE178" i="1" s="1"/>
  <c r="AB178" i="1"/>
  <c r="AC178" i="1" s="1"/>
  <c r="AA178" i="1"/>
  <c r="AD177" i="1"/>
  <c r="AE177" i="1" s="1"/>
  <c r="AB177" i="1"/>
  <c r="AC177" i="1" s="1"/>
  <c r="AA177" i="1"/>
  <c r="AD176" i="1"/>
  <c r="AE176" i="1" s="1"/>
  <c r="AB176" i="1"/>
  <c r="AC176" i="1" s="1"/>
  <c r="AA176" i="1"/>
  <c r="AD175" i="1"/>
  <c r="AE175" i="1" s="1"/>
  <c r="AC175" i="1"/>
  <c r="AB175" i="1"/>
  <c r="AA175" i="1"/>
  <c r="AD174" i="1"/>
  <c r="AE174" i="1" s="1"/>
  <c r="AB174" i="1"/>
  <c r="AC174" i="1" s="1"/>
  <c r="AA174" i="1"/>
  <c r="AD173" i="1"/>
  <c r="AE173" i="1" s="1"/>
  <c r="AB173" i="1"/>
  <c r="AC173" i="1" s="1"/>
  <c r="AA173" i="1"/>
  <c r="AD172" i="1"/>
  <c r="AE172" i="1" s="1"/>
  <c r="AB172" i="1"/>
  <c r="AC172" i="1" s="1"/>
  <c r="AA172" i="1"/>
  <c r="AD201" i="1"/>
  <c r="AE201" i="1" s="1"/>
  <c r="AB201" i="1"/>
  <c r="AC201" i="1" s="1"/>
  <c r="AA201" i="1"/>
  <c r="AD200" i="1"/>
  <c r="AE200" i="1" s="1"/>
  <c r="AB200" i="1"/>
  <c r="AC200" i="1" s="1"/>
  <c r="AA200" i="1"/>
  <c r="AD199" i="1"/>
  <c r="AE199" i="1" s="1"/>
  <c r="AB199" i="1"/>
  <c r="AC199" i="1" s="1"/>
  <c r="AA199" i="1"/>
  <c r="AD198" i="1"/>
  <c r="AE198" i="1" s="1"/>
  <c r="AB198" i="1"/>
  <c r="AC198" i="1" s="1"/>
  <c r="AA198" i="1"/>
  <c r="AD197" i="1"/>
  <c r="AE197" i="1" s="1"/>
  <c r="AB197" i="1"/>
  <c r="AC197" i="1" s="1"/>
  <c r="AA197" i="1"/>
  <c r="AD196" i="1"/>
  <c r="AE196" i="1" s="1"/>
  <c r="AB196" i="1"/>
  <c r="AC196" i="1" s="1"/>
  <c r="AA196" i="1"/>
  <c r="AD195" i="1"/>
  <c r="AE195" i="1" s="1"/>
  <c r="AB195" i="1"/>
  <c r="AC195" i="1" s="1"/>
  <c r="AA195" i="1"/>
  <c r="AD194" i="1"/>
  <c r="AE194" i="1" s="1"/>
  <c r="AB194" i="1"/>
  <c r="AC194" i="1" s="1"/>
  <c r="AA194" i="1"/>
  <c r="AD193" i="1"/>
  <c r="AE193" i="1" s="1"/>
  <c r="AB193" i="1"/>
  <c r="AC193" i="1" s="1"/>
  <c r="AA193" i="1"/>
  <c r="AE192" i="1"/>
  <c r="AD192" i="1"/>
  <c r="AB192" i="1"/>
  <c r="AC192" i="1" s="1"/>
  <c r="AA192" i="1"/>
  <c r="AD191" i="1"/>
  <c r="AE191" i="1" s="1"/>
  <c r="AB191" i="1"/>
  <c r="AC191" i="1" s="1"/>
  <c r="AA191" i="1"/>
  <c r="AD220" i="1"/>
  <c r="AE220" i="1" s="1"/>
  <c r="AC220" i="1"/>
  <c r="AB220" i="1"/>
  <c r="AA220" i="1"/>
  <c r="AD219" i="1"/>
  <c r="AE219" i="1" s="1"/>
  <c r="AB219" i="1"/>
  <c r="AC219" i="1" s="1"/>
  <c r="AA219" i="1"/>
  <c r="AD218" i="1"/>
  <c r="AE218" i="1" s="1"/>
  <c r="AB218" i="1"/>
  <c r="AC218" i="1" s="1"/>
  <c r="AA218" i="1"/>
  <c r="AE217" i="1"/>
  <c r="AD217" i="1"/>
  <c r="AB217" i="1"/>
  <c r="AC217" i="1" s="1"/>
  <c r="AA217" i="1"/>
  <c r="AD216" i="1"/>
  <c r="AE216" i="1" s="1"/>
  <c r="AB216" i="1"/>
  <c r="AC216" i="1" s="1"/>
  <c r="AA216" i="1"/>
  <c r="AD215" i="1"/>
  <c r="AE215" i="1" s="1"/>
  <c r="AC215" i="1"/>
  <c r="AB215" i="1"/>
  <c r="AA215" i="1"/>
  <c r="AD214" i="1"/>
  <c r="AE214" i="1" s="1"/>
  <c r="AB214" i="1"/>
  <c r="AC214" i="1" s="1"/>
  <c r="AA214" i="1"/>
  <c r="AD213" i="1"/>
  <c r="AE213" i="1" s="1"/>
  <c r="AB213" i="1"/>
  <c r="AC213" i="1" s="1"/>
  <c r="AA213" i="1"/>
  <c r="AD212" i="1"/>
  <c r="AE212" i="1" s="1"/>
  <c r="AB212" i="1"/>
  <c r="AC212" i="1" s="1"/>
  <c r="AA212" i="1"/>
  <c r="AD211" i="1"/>
  <c r="AE211" i="1" s="1"/>
  <c r="AB211" i="1"/>
  <c r="AC211" i="1" s="1"/>
  <c r="AA211" i="1"/>
  <c r="AE210" i="1"/>
  <c r="AD210" i="1"/>
  <c r="AB210" i="1"/>
  <c r="AC210" i="1" s="1"/>
  <c r="AA210" i="1"/>
  <c r="AD209" i="1"/>
  <c r="AE209" i="1" s="1"/>
  <c r="AB209" i="1"/>
  <c r="AC209" i="1" s="1"/>
  <c r="AA209" i="1"/>
  <c r="AD238" i="1"/>
  <c r="AE238" i="1" s="1"/>
  <c r="AB238" i="1"/>
  <c r="AC238" i="1" s="1"/>
  <c r="AA238" i="1"/>
  <c r="AD237" i="1"/>
  <c r="AE237" i="1" s="1"/>
  <c r="AC237" i="1"/>
  <c r="AB237" i="1"/>
  <c r="AA237" i="1"/>
  <c r="AE236" i="1"/>
  <c r="AD236" i="1"/>
  <c r="AB236" i="1"/>
  <c r="AC236" i="1" s="1"/>
  <c r="AA236" i="1"/>
  <c r="AD235" i="1"/>
  <c r="AE235" i="1" s="1"/>
  <c r="AB235" i="1"/>
  <c r="AC235" i="1" s="1"/>
  <c r="AA235" i="1"/>
  <c r="AE234" i="1"/>
  <c r="AD234" i="1"/>
  <c r="AB234" i="1"/>
  <c r="AC234" i="1" s="1"/>
  <c r="AA234" i="1"/>
  <c r="AD233" i="1"/>
  <c r="AE233" i="1" s="1"/>
  <c r="AB233" i="1"/>
  <c r="AC233" i="1" s="1"/>
  <c r="AA233" i="1"/>
  <c r="AD232" i="1"/>
  <c r="AE232" i="1" s="1"/>
  <c r="AB232" i="1"/>
  <c r="AC232" i="1" s="1"/>
  <c r="AA232" i="1"/>
  <c r="AD231" i="1"/>
  <c r="AE231" i="1" s="1"/>
  <c r="AB231" i="1"/>
  <c r="AC231" i="1" s="1"/>
  <c r="AA231" i="1"/>
  <c r="AD230" i="1"/>
  <c r="AE230" i="1" s="1"/>
  <c r="AB230" i="1"/>
  <c r="AC230" i="1" s="1"/>
  <c r="AA230" i="1"/>
  <c r="AD229" i="1"/>
  <c r="AE229" i="1" s="1"/>
  <c r="AC229" i="1"/>
  <c r="AB229" i="1"/>
  <c r="AA229" i="1"/>
  <c r="AE228" i="1"/>
  <c r="AD228" i="1"/>
  <c r="AB228" i="1"/>
  <c r="AC228" i="1" s="1"/>
  <c r="AA228" i="1"/>
  <c r="AE227" i="1"/>
  <c r="AD227" i="1"/>
  <c r="AB227" i="1"/>
  <c r="AC227" i="1" s="1"/>
  <c r="AA227" i="1"/>
  <c r="AD256" i="1"/>
  <c r="AE256" i="1" s="1"/>
  <c r="AC256" i="1"/>
  <c r="AB256" i="1"/>
  <c r="AA256" i="1"/>
  <c r="AD255" i="1"/>
  <c r="AE255" i="1" s="1"/>
  <c r="AB255" i="1"/>
  <c r="AC255" i="1" s="1"/>
  <c r="AA255" i="1"/>
  <c r="AE254" i="1"/>
  <c r="AD254" i="1"/>
  <c r="AB254" i="1"/>
  <c r="AC254" i="1" s="1"/>
  <c r="AA254" i="1"/>
  <c r="AD253" i="1"/>
  <c r="AE253" i="1" s="1"/>
  <c r="AB253" i="1"/>
  <c r="AC253" i="1" s="1"/>
  <c r="AA253" i="1"/>
  <c r="AD252" i="1"/>
  <c r="AE252" i="1" s="1"/>
  <c r="AB252" i="1"/>
  <c r="AC252" i="1" s="1"/>
  <c r="AA252" i="1"/>
  <c r="AD251" i="1"/>
  <c r="AE251" i="1" s="1"/>
  <c r="AB251" i="1"/>
  <c r="AC251" i="1" s="1"/>
  <c r="AA251" i="1"/>
  <c r="AD250" i="1"/>
  <c r="AE250" i="1" s="1"/>
  <c r="AB250" i="1"/>
  <c r="AC250" i="1" s="1"/>
  <c r="AA250" i="1"/>
  <c r="AD249" i="1"/>
  <c r="AE249" i="1" s="1"/>
  <c r="AB249" i="1"/>
  <c r="AC249" i="1" s="1"/>
  <c r="AA249" i="1"/>
  <c r="AD248" i="1"/>
  <c r="AE248" i="1" s="1"/>
  <c r="AB248" i="1"/>
  <c r="AC248" i="1" s="1"/>
  <c r="AA248" i="1"/>
  <c r="AD247" i="1"/>
  <c r="AE247" i="1" s="1"/>
  <c r="AB247" i="1"/>
  <c r="AC247" i="1" s="1"/>
  <c r="AA247" i="1"/>
  <c r="AE246" i="1"/>
  <c r="AD246" i="1"/>
  <c r="AB246" i="1"/>
  <c r="AC246" i="1" s="1"/>
  <c r="AA246" i="1"/>
  <c r="AD245" i="1"/>
  <c r="AE245" i="1" s="1"/>
  <c r="AB245" i="1"/>
  <c r="AC245" i="1" s="1"/>
  <c r="AA245" i="1"/>
  <c r="AD274" i="1"/>
  <c r="AE274" i="1" s="1"/>
  <c r="AC274" i="1"/>
  <c r="AB274" i="1"/>
  <c r="AA274" i="1"/>
  <c r="AD273" i="1"/>
  <c r="AE273" i="1" s="1"/>
  <c r="AB273" i="1"/>
  <c r="AC273" i="1" s="1"/>
  <c r="AA273" i="1"/>
  <c r="AD272" i="1"/>
  <c r="AE272" i="1" s="1"/>
  <c r="AB272" i="1"/>
  <c r="AC272" i="1" s="1"/>
  <c r="AA272" i="1"/>
  <c r="AE271" i="1"/>
  <c r="AD271" i="1"/>
  <c r="AB271" i="1"/>
  <c r="AC271" i="1" s="1"/>
  <c r="AA271" i="1"/>
  <c r="AD270" i="1"/>
  <c r="AE270" i="1" s="1"/>
  <c r="AB270" i="1"/>
  <c r="AC270" i="1" s="1"/>
  <c r="AA270" i="1"/>
  <c r="AD269" i="1"/>
  <c r="AE269" i="1" s="1"/>
  <c r="AC269" i="1"/>
  <c r="AB269" i="1"/>
  <c r="AA269" i="1"/>
  <c r="AD268" i="1"/>
  <c r="AE268" i="1" s="1"/>
  <c r="AB268" i="1"/>
  <c r="AC268" i="1" s="1"/>
  <c r="AA268" i="1"/>
  <c r="AD267" i="1"/>
  <c r="AE267" i="1" s="1"/>
  <c r="AB267" i="1"/>
  <c r="AC267" i="1" s="1"/>
  <c r="AA267" i="1"/>
  <c r="AD266" i="1"/>
  <c r="AE266" i="1" s="1"/>
  <c r="AC266" i="1"/>
  <c r="AB266" i="1"/>
  <c r="AA266" i="1"/>
  <c r="AD265" i="1"/>
  <c r="AE265" i="1" s="1"/>
  <c r="AB265" i="1"/>
  <c r="AC265" i="1" s="1"/>
  <c r="AA265" i="1"/>
  <c r="AE264" i="1"/>
  <c r="AD264" i="1"/>
  <c r="AB264" i="1"/>
  <c r="AC264" i="1" s="1"/>
  <c r="AA264" i="1"/>
  <c r="AD263" i="1"/>
  <c r="AE263" i="1" s="1"/>
  <c r="AB263" i="1"/>
  <c r="AC263" i="1" s="1"/>
  <c r="AA263" i="1"/>
  <c r="AD292" i="1"/>
  <c r="AE292" i="1" s="1"/>
  <c r="AB292" i="1"/>
  <c r="AC292" i="1" s="1"/>
  <c r="AA292" i="1"/>
  <c r="AD291" i="1"/>
  <c r="AE291" i="1" s="1"/>
  <c r="AB291" i="1"/>
  <c r="AC291" i="1" s="1"/>
  <c r="AA291" i="1"/>
  <c r="AD290" i="1"/>
  <c r="AE290" i="1" s="1"/>
  <c r="AB290" i="1"/>
  <c r="AC290" i="1" s="1"/>
  <c r="AA290" i="1"/>
  <c r="AD289" i="1"/>
  <c r="AE289" i="1" s="1"/>
  <c r="AB289" i="1"/>
  <c r="AC289" i="1" s="1"/>
  <c r="AA289" i="1"/>
  <c r="AD288" i="1"/>
  <c r="AE288" i="1" s="1"/>
  <c r="AB288" i="1"/>
  <c r="AC288" i="1" s="1"/>
  <c r="AA288" i="1"/>
  <c r="AD287" i="1"/>
  <c r="AE287" i="1" s="1"/>
  <c r="AB287" i="1"/>
  <c r="AC287" i="1" s="1"/>
  <c r="AA287" i="1"/>
  <c r="AD286" i="1"/>
  <c r="AE286" i="1" s="1"/>
  <c r="AB286" i="1"/>
  <c r="AC286" i="1" s="1"/>
  <c r="AA286" i="1"/>
  <c r="AD285" i="1"/>
  <c r="AE285" i="1" s="1"/>
  <c r="AB285" i="1"/>
  <c r="AC285" i="1" s="1"/>
  <c r="AA285" i="1"/>
  <c r="AD284" i="1"/>
  <c r="AE284" i="1" s="1"/>
  <c r="AC284" i="1"/>
  <c r="AB284" i="1"/>
  <c r="AA284" i="1"/>
  <c r="AD283" i="1"/>
  <c r="AE283" i="1" s="1"/>
  <c r="AB283" i="1"/>
  <c r="AC283" i="1" s="1"/>
  <c r="AA283" i="1"/>
  <c r="AD282" i="1"/>
  <c r="AE282" i="1" s="1"/>
  <c r="AB282" i="1"/>
  <c r="AC282" i="1" s="1"/>
  <c r="AA282" i="1"/>
  <c r="AD281" i="1"/>
  <c r="AE281" i="1" s="1"/>
  <c r="AB281" i="1"/>
  <c r="AC281" i="1" s="1"/>
  <c r="AA281" i="1"/>
  <c r="AD310" i="1"/>
  <c r="AE310" i="1" s="1"/>
  <c r="AB310" i="1"/>
  <c r="AC310" i="1" s="1"/>
  <c r="AA310" i="1"/>
  <c r="AD309" i="1"/>
  <c r="AE309" i="1" s="1"/>
  <c r="AC309" i="1"/>
  <c r="AB309" i="1"/>
  <c r="AA309" i="1"/>
  <c r="AE308" i="1"/>
  <c r="AD308" i="1"/>
  <c r="AB308" i="1"/>
  <c r="AC308" i="1" s="1"/>
  <c r="AA308" i="1"/>
  <c r="AD307" i="1"/>
  <c r="AE307" i="1" s="1"/>
  <c r="AB307" i="1"/>
  <c r="AC307" i="1" s="1"/>
  <c r="AA307" i="1"/>
  <c r="AD306" i="1"/>
  <c r="AE306" i="1" s="1"/>
  <c r="AB306" i="1"/>
  <c r="AC306" i="1" s="1"/>
  <c r="AA306" i="1"/>
  <c r="AD305" i="1"/>
  <c r="AE305" i="1" s="1"/>
  <c r="AB305" i="1"/>
  <c r="AC305" i="1" s="1"/>
  <c r="AA305" i="1"/>
  <c r="AD304" i="1"/>
  <c r="AE304" i="1" s="1"/>
  <c r="AB304" i="1"/>
  <c r="AC304" i="1" s="1"/>
  <c r="AA304" i="1"/>
  <c r="AD303" i="1"/>
  <c r="AE303" i="1" s="1"/>
  <c r="AB303" i="1"/>
  <c r="AC303" i="1" s="1"/>
  <c r="AA303" i="1"/>
  <c r="AD302" i="1"/>
  <c r="AE302" i="1" s="1"/>
  <c r="AC302" i="1"/>
  <c r="AB302" i="1"/>
  <c r="AA302" i="1"/>
  <c r="AD301" i="1"/>
  <c r="AE301" i="1" s="1"/>
  <c r="AB301" i="1"/>
  <c r="AC301" i="1" s="1"/>
  <c r="AA301" i="1"/>
  <c r="AD300" i="1"/>
  <c r="AE300" i="1" s="1"/>
  <c r="AB300" i="1"/>
  <c r="AC300" i="1" s="1"/>
  <c r="AA300" i="1"/>
  <c r="AE299" i="1"/>
  <c r="AD299" i="1"/>
  <c r="AB299" i="1"/>
  <c r="AC299" i="1" s="1"/>
  <c r="AA299" i="1"/>
  <c r="AD328" i="1"/>
  <c r="AE328" i="1" s="1"/>
  <c r="AC328" i="1"/>
  <c r="AB328" i="1"/>
  <c r="AA328" i="1"/>
  <c r="AD327" i="1"/>
  <c r="AE327" i="1" s="1"/>
  <c r="AB327" i="1"/>
  <c r="AC327" i="1" s="1"/>
  <c r="AA327" i="1"/>
  <c r="AD326" i="1"/>
  <c r="AE326" i="1" s="1"/>
  <c r="AB326" i="1"/>
  <c r="AC326" i="1" s="1"/>
  <c r="AA326" i="1"/>
  <c r="AD325" i="1"/>
  <c r="AE325" i="1" s="1"/>
  <c r="AB325" i="1"/>
  <c r="AC325" i="1" s="1"/>
  <c r="AA325" i="1"/>
  <c r="AE324" i="1"/>
  <c r="AD324" i="1"/>
  <c r="AB324" i="1"/>
  <c r="AC324" i="1" s="1"/>
  <c r="AA324" i="1"/>
  <c r="AD323" i="1"/>
  <c r="AE323" i="1" s="1"/>
  <c r="AB323" i="1"/>
  <c r="AC323" i="1" s="1"/>
  <c r="AA323" i="1"/>
  <c r="AD322" i="1"/>
  <c r="AE322" i="1" s="1"/>
  <c r="AB322" i="1"/>
  <c r="AC322" i="1" s="1"/>
  <c r="AA322" i="1"/>
  <c r="AD321" i="1"/>
  <c r="AE321" i="1" s="1"/>
  <c r="AB321" i="1"/>
  <c r="AC321" i="1" s="1"/>
  <c r="AA321" i="1"/>
  <c r="AD320" i="1"/>
  <c r="AE320" i="1" s="1"/>
  <c r="AB320" i="1"/>
  <c r="AC320" i="1" s="1"/>
  <c r="AA320" i="1"/>
  <c r="AD319" i="1"/>
  <c r="AE319" i="1" s="1"/>
  <c r="AC319" i="1"/>
  <c r="AB319" i="1"/>
  <c r="AA319" i="1"/>
  <c r="AE318" i="1"/>
  <c r="AD318" i="1"/>
  <c r="AB318" i="1"/>
  <c r="AC318" i="1" s="1"/>
  <c r="AA318" i="1"/>
  <c r="AE317" i="1"/>
  <c r="AD317" i="1"/>
  <c r="AB317" i="1"/>
  <c r="AC317" i="1" s="1"/>
  <c r="AA317" i="1"/>
  <c r="AD346" i="1"/>
  <c r="AE346" i="1" s="1"/>
  <c r="AC346" i="1"/>
  <c r="AB346" i="1"/>
  <c r="AA346" i="1"/>
  <c r="AD345" i="1"/>
  <c r="AE345" i="1" s="1"/>
  <c r="AB345" i="1"/>
  <c r="AC345" i="1" s="1"/>
  <c r="AA345" i="1"/>
  <c r="AD344" i="1"/>
  <c r="AE344" i="1" s="1"/>
  <c r="AB344" i="1"/>
  <c r="AC344" i="1" s="1"/>
  <c r="AA344" i="1"/>
  <c r="AE343" i="1"/>
  <c r="AD343" i="1"/>
  <c r="AB343" i="1"/>
  <c r="AC343" i="1" s="1"/>
  <c r="AA343" i="1"/>
  <c r="AD342" i="1"/>
  <c r="AE342" i="1" s="1"/>
  <c r="AB342" i="1"/>
  <c r="AC342" i="1" s="1"/>
  <c r="AA342" i="1"/>
  <c r="AD341" i="1"/>
  <c r="AE341" i="1" s="1"/>
  <c r="AB341" i="1"/>
  <c r="AC341" i="1" s="1"/>
  <c r="AA341" i="1"/>
  <c r="AD340" i="1"/>
  <c r="AE340" i="1" s="1"/>
  <c r="AB340" i="1"/>
  <c r="AC340" i="1" s="1"/>
  <c r="AA340" i="1"/>
  <c r="AD339" i="1"/>
  <c r="AE339" i="1" s="1"/>
  <c r="AB339" i="1"/>
  <c r="AC339" i="1" s="1"/>
  <c r="AA339" i="1"/>
  <c r="AD338" i="1"/>
  <c r="AE338" i="1" s="1"/>
  <c r="AB338" i="1"/>
  <c r="AC338" i="1" s="1"/>
  <c r="AA338" i="1"/>
  <c r="AD337" i="1"/>
  <c r="AE337" i="1" s="1"/>
  <c r="AC337" i="1"/>
  <c r="AB337" i="1"/>
  <c r="AA337" i="1"/>
  <c r="AE336" i="1"/>
  <c r="AD336" i="1"/>
  <c r="AB336" i="1"/>
  <c r="AC336" i="1" s="1"/>
  <c r="AA336" i="1"/>
  <c r="AD335" i="1"/>
  <c r="AE335" i="1" s="1"/>
  <c r="AB335" i="1"/>
  <c r="AC335" i="1" s="1"/>
  <c r="AA335" i="1"/>
  <c r="AD364" i="1"/>
  <c r="AE364" i="1" s="1"/>
  <c r="AB364" i="1"/>
  <c r="AC364" i="1" s="1"/>
  <c r="AA364" i="1"/>
  <c r="AD363" i="1"/>
  <c r="AE363" i="1" s="1"/>
  <c r="AC363" i="1"/>
  <c r="AB363" i="1"/>
  <c r="AA363" i="1"/>
  <c r="AE362" i="1"/>
  <c r="AD362" i="1"/>
  <c r="AB362" i="1"/>
  <c r="AC362" i="1" s="1"/>
  <c r="AA362" i="1"/>
  <c r="AD361" i="1"/>
  <c r="AE361" i="1" s="1"/>
  <c r="AB361" i="1"/>
  <c r="AC361" i="1" s="1"/>
  <c r="AA361" i="1"/>
  <c r="AD360" i="1"/>
  <c r="AE360" i="1" s="1"/>
  <c r="AB360" i="1"/>
  <c r="AC360" i="1" s="1"/>
  <c r="AA360" i="1"/>
  <c r="AD359" i="1"/>
  <c r="AE359" i="1" s="1"/>
  <c r="AB359" i="1"/>
  <c r="AC359" i="1" s="1"/>
  <c r="AA359" i="1"/>
  <c r="AD358" i="1"/>
  <c r="AE358" i="1" s="1"/>
  <c r="AB358" i="1"/>
  <c r="AC358" i="1" s="1"/>
  <c r="AA358" i="1"/>
  <c r="AD357" i="1"/>
  <c r="AE357" i="1" s="1"/>
  <c r="AB357" i="1"/>
  <c r="AC357" i="1" s="1"/>
  <c r="AA357" i="1"/>
  <c r="AD356" i="1"/>
  <c r="AE356" i="1" s="1"/>
  <c r="AC356" i="1"/>
  <c r="AB356" i="1"/>
  <c r="AA356" i="1"/>
  <c r="AD355" i="1"/>
  <c r="AE355" i="1" s="1"/>
  <c r="AB355" i="1"/>
  <c r="AC355" i="1" s="1"/>
  <c r="AA355" i="1"/>
  <c r="AD354" i="1"/>
  <c r="AE354" i="1" s="1"/>
  <c r="AB354" i="1"/>
  <c r="AC354" i="1" s="1"/>
  <c r="AA354" i="1"/>
  <c r="AE353" i="1"/>
  <c r="AD353" i="1"/>
  <c r="AB353" i="1"/>
  <c r="AC353" i="1" s="1"/>
  <c r="AA353" i="1"/>
  <c r="AD382" i="1"/>
  <c r="AE382" i="1" s="1"/>
  <c r="AB382" i="1"/>
  <c r="AC382" i="1" s="1"/>
  <c r="AA382" i="1"/>
  <c r="AD381" i="1"/>
  <c r="AE381" i="1" s="1"/>
  <c r="AB381" i="1"/>
  <c r="AC381" i="1" s="1"/>
  <c r="AA381" i="1"/>
  <c r="AD380" i="1"/>
  <c r="AE380" i="1" s="1"/>
  <c r="AB380" i="1"/>
  <c r="AC380" i="1" s="1"/>
  <c r="AA380" i="1"/>
  <c r="AE379" i="1"/>
  <c r="AD379" i="1"/>
  <c r="AB379" i="1"/>
  <c r="AC379" i="1" s="1"/>
  <c r="AA379" i="1"/>
  <c r="AD378" i="1"/>
  <c r="AE378" i="1" s="1"/>
  <c r="AB378" i="1"/>
  <c r="AC378" i="1" s="1"/>
  <c r="AA378" i="1"/>
  <c r="AD377" i="1"/>
  <c r="AE377" i="1" s="1"/>
  <c r="AB377" i="1"/>
  <c r="AC377" i="1" s="1"/>
  <c r="AA377" i="1"/>
  <c r="AD376" i="1"/>
  <c r="AE376" i="1" s="1"/>
  <c r="AB376" i="1"/>
  <c r="AC376" i="1" s="1"/>
  <c r="AA376" i="1"/>
  <c r="AD375" i="1"/>
  <c r="AE375" i="1" s="1"/>
  <c r="AC375" i="1"/>
  <c r="AB375" i="1"/>
  <c r="AA375" i="1"/>
  <c r="AD374" i="1"/>
  <c r="AE374" i="1" s="1"/>
  <c r="AB374" i="1"/>
  <c r="AC374" i="1" s="1"/>
  <c r="AA374" i="1"/>
  <c r="AE373" i="1"/>
  <c r="AD373" i="1"/>
  <c r="AB373" i="1"/>
  <c r="AC373" i="1" s="1"/>
  <c r="AA373" i="1"/>
  <c r="AD372" i="1"/>
  <c r="AE372" i="1" s="1"/>
  <c r="AB372" i="1"/>
  <c r="AC372" i="1" s="1"/>
  <c r="AA372" i="1"/>
  <c r="AE371" i="1"/>
  <c r="AD371" i="1"/>
  <c r="AB371" i="1"/>
  <c r="AC371" i="1" s="1"/>
  <c r="AA371" i="1"/>
  <c r="AD400" i="1"/>
  <c r="AE400" i="1" s="1"/>
  <c r="AC400" i="1"/>
  <c r="AB400" i="1"/>
  <c r="AA400" i="1"/>
  <c r="AD399" i="1"/>
  <c r="AE399" i="1" s="1"/>
  <c r="AB399" i="1"/>
  <c r="AC399" i="1" s="1"/>
  <c r="AA399" i="1"/>
  <c r="AE398" i="1"/>
  <c r="AD398" i="1"/>
  <c r="AB398" i="1"/>
  <c r="AC398" i="1" s="1"/>
  <c r="AA398" i="1"/>
  <c r="AD397" i="1"/>
  <c r="AE397" i="1" s="1"/>
  <c r="AB397" i="1"/>
  <c r="AC397" i="1" s="1"/>
  <c r="AA397" i="1"/>
  <c r="AE396" i="1"/>
  <c r="AD396" i="1"/>
  <c r="AB396" i="1"/>
  <c r="AC396" i="1" s="1"/>
  <c r="AA396" i="1"/>
  <c r="AD395" i="1"/>
  <c r="AE395" i="1" s="1"/>
  <c r="AB395" i="1"/>
  <c r="AC395" i="1" s="1"/>
  <c r="AA395" i="1"/>
  <c r="AD394" i="1"/>
  <c r="AE394" i="1" s="1"/>
  <c r="AB394" i="1"/>
  <c r="AC394" i="1" s="1"/>
  <c r="AA394" i="1"/>
  <c r="AD393" i="1"/>
  <c r="AE393" i="1" s="1"/>
  <c r="AB393" i="1"/>
  <c r="AC393" i="1" s="1"/>
  <c r="AA393" i="1"/>
  <c r="AD392" i="1"/>
  <c r="AE392" i="1" s="1"/>
  <c r="AC392" i="1"/>
  <c r="AB392" i="1"/>
  <c r="AA392" i="1"/>
  <c r="AD391" i="1"/>
  <c r="AE391" i="1" s="1"/>
  <c r="AB391" i="1"/>
  <c r="AC391" i="1" s="1"/>
  <c r="AA391" i="1"/>
  <c r="AD390" i="1"/>
  <c r="AE390" i="1" s="1"/>
  <c r="AB390" i="1"/>
  <c r="AC390" i="1" s="1"/>
  <c r="AA390" i="1"/>
  <c r="AD389" i="1"/>
  <c r="AE389" i="1" s="1"/>
  <c r="AB389" i="1"/>
  <c r="AC389" i="1" s="1"/>
  <c r="AA389" i="1"/>
  <c r="AD418" i="1"/>
  <c r="AE418" i="1" s="1"/>
  <c r="AB418" i="1"/>
  <c r="AC418" i="1" s="1"/>
  <c r="AA418" i="1"/>
  <c r="AE416" i="1"/>
  <c r="AD416" i="1"/>
  <c r="AB416" i="1"/>
  <c r="AC416" i="1" s="1"/>
  <c r="AA416" i="1"/>
  <c r="AD415" i="1"/>
  <c r="AE415" i="1" s="1"/>
  <c r="AB415" i="1"/>
  <c r="AC415" i="1" s="1"/>
  <c r="AA415" i="1"/>
  <c r="AD414" i="1"/>
  <c r="AE414" i="1" s="1"/>
  <c r="AB414" i="1"/>
  <c r="AC414" i="1" s="1"/>
  <c r="AA414" i="1"/>
  <c r="AD413" i="1"/>
  <c r="AE413" i="1" s="1"/>
  <c r="AC413" i="1"/>
  <c r="AB413" i="1"/>
  <c r="AA413" i="1"/>
  <c r="AD412" i="1"/>
  <c r="AE412" i="1" s="1"/>
  <c r="AB412" i="1"/>
  <c r="AC412" i="1" s="1"/>
  <c r="AA412" i="1"/>
  <c r="AE411" i="1"/>
  <c r="AD411" i="1"/>
  <c r="AB411" i="1"/>
  <c r="AC411" i="1" s="1"/>
  <c r="AA411" i="1"/>
  <c r="AD410" i="1"/>
  <c r="AE410" i="1" s="1"/>
  <c r="AC410" i="1"/>
  <c r="AB410" i="1"/>
  <c r="AA410" i="1"/>
  <c r="AD409" i="1"/>
  <c r="AE409" i="1" s="1"/>
  <c r="AB409" i="1"/>
  <c r="AC409" i="1" s="1"/>
  <c r="AA409" i="1"/>
  <c r="AD408" i="1"/>
  <c r="AE408" i="1" s="1"/>
  <c r="AB408" i="1"/>
  <c r="AC408" i="1" s="1"/>
  <c r="AA408" i="1"/>
  <c r="AD407" i="1"/>
  <c r="AE407" i="1" s="1"/>
  <c r="AB407" i="1"/>
  <c r="AC407" i="1" s="1"/>
  <c r="AA407" i="1"/>
  <c r="AD436" i="1"/>
  <c r="AE436" i="1" s="1"/>
  <c r="AB436" i="1"/>
  <c r="AC436" i="1" s="1"/>
  <c r="AA436" i="1"/>
  <c r="AD435" i="1"/>
  <c r="AE435" i="1" s="1"/>
  <c r="AB435" i="1"/>
  <c r="AC435" i="1" s="1"/>
  <c r="AA435" i="1"/>
  <c r="AD434" i="1"/>
  <c r="AE434" i="1" s="1"/>
  <c r="AC434" i="1"/>
  <c r="AB434" i="1"/>
  <c r="AA434" i="1"/>
  <c r="AD433" i="1"/>
  <c r="AE433" i="1" s="1"/>
  <c r="AB433" i="1"/>
  <c r="AC433" i="1" s="1"/>
  <c r="AA433" i="1"/>
  <c r="AD432" i="1"/>
  <c r="AE432" i="1" s="1"/>
  <c r="AB432" i="1"/>
  <c r="AC432" i="1" s="1"/>
  <c r="AA432" i="1"/>
  <c r="AD431" i="1"/>
  <c r="AE431" i="1" s="1"/>
  <c r="AB431" i="1"/>
  <c r="AC431" i="1" s="1"/>
  <c r="AA431" i="1"/>
  <c r="AD430" i="1"/>
  <c r="AE430" i="1" s="1"/>
  <c r="AB430" i="1"/>
  <c r="AC430" i="1" s="1"/>
  <c r="AA430" i="1"/>
  <c r="AD429" i="1"/>
  <c r="AE429" i="1" s="1"/>
  <c r="AB429" i="1"/>
  <c r="AC429" i="1" s="1"/>
  <c r="AA429" i="1"/>
  <c r="AD428" i="1"/>
  <c r="AE428" i="1" s="1"/>
  <c r="AB428" i="1"/>
  <c r="AC428" i="1" s="1"/>
  <c r="AA428" i="1"/>
  <c r="AD427" i="1"/>
  <c r="AE427" i="1" s="1"/>
  <c r="AC427" i="1"/>
  <c r="AB427" i="1"/>
  <c r="AA427" i="1"/>
  <c r="AE426" i="1"/>
  <c r="AD426" i="1"/>
  <c r="AB426" i="1"/>
  <c r="AC426" i="1" s="1"/>
  <c r="AA426" i="1"/>
  <c r="AE425" i="1"/>
  <c r="AD425" i="1"/>
  <c r="AB425" i="1"/>
  <c r="AC425" i="1" s="1"/>
  <c r="AA425" i="1"/>
  <c r="AD454" i="1"/>
  <c r="AE454" i="1" s="1"/>
  <c r="AB454" i="1"/>
  <c r="AC454" i="1" s="1"/>
  <c r="AA454" i="1"/>
  <c r="AD453" i="1"/>
  <c r="AE453" i="1" s="1"/>
  <c r="AB453" i="1"/>
  <c r="AC453" i="1" s="1"/>
  <c r="AA453" i="1"/>
  <c r="AD452" i="1"/>
  <c r="AE452" i="1" s="1"/>
  <c r="AB452" i="1"/>
  <c r="AC452" i="1" s="1"/>
  <c r="AA452" i="1"/>
  <c r="AD451" i="1"/>
  <c r="AE451" i="1" s="1"/>
  <c r="AB451" i="1"/>
  <c r="AC451" i="1" s="1"/>
  <c r="AA451" i="1"/>
  <c r="AD450" i="1"/>
  <c r="AE450" i="1" s="1"/>
  <c r="AB450" i="1"/>
  <c r="AC450" i="1" s="1"/>
  <c r="AA450" i="1"/>
  <c r="AD449" i="1"/>
  <c r="AE449" i="1" s="1"/>
  <c r="AB449" i="1"/>
  <c r="AC449" i="1" s="1"/>
  <c r="AA449" i="1"/>
  <c r="AD448" i="1"/>
  <c r="AE448" i="1" s="1"/>
  <c r="AB448" i="1"/>
  <c r="AC448" i="1" s="1"/>
  <c r="AA448" i="1"/>
  <c r="AD447" i="1"/>
  <c r="AE447" i="1" s="1"/>
  <c r="AB447" i="1"/>
  <c r="AC447" i="1" s="1"/>
  <c r="AA447" i="1"/>
  <c r="AE446" i="1"/>
  <c r="AD446" i="1"/>
  <c r="AB446" i="1"/>
  <c r="AC446" i="1" s="1"/>
  <c r="AA446" i="1"/>
  <c r="AD445" i="1"/>
  <c r="AE445" i="1" s="1"/>
  <c r="AB445" i="1"/>
  <c r="AC445" i="1" s="1"/>
  <c r="AA445" i="1"/>
  <c r="AE444" i="1"/>
  <c r="AD444" i="1"/>
  <c r="AB444" i="1"/>
  <c r="AC444" i="1" s="1"/>
  <c r="AA444" i="1"/>
  <c r="AD443" i="1"/>
  <c r="AE443" i="1" s="1"/>
  <c r="AB443" i="1"/>
  <c r="AC443" i="1" s="1"/>
  <c r="AA443" i="1"/>
  <c r="AA462" i="1"/>
  <c r="AB462" i="1"/>
  <c r="AC462" i="1" s="1"/>
  <c r="AD462" i="1"/>
  <c r="AE462" i="1" s="1"/>
  <c r="AA463" i="1"/>
  <c r="AB463" i="1"/>
  <c r="AC463" i="1"/>
  <c r="AD463" i="1"/>
  <c r="AE463" i="1"/>
  <c r="AA464" i="1"/>
  <c r="AB464" i="1"/>
  <c r="AC464" i="1" s="1"/>
  <c r="AD464" i="1"/>
  <c r="AE464" i="1" s="1"/>
  <c r="AA465" i="1"/>
  <c r="AB465" i="1"/>
  <c r="AC465" i="1" s="1"/>
  <c r="AD465" i="1"/>
  <c r="AE465" i="1" s="1"/>
  <c r="AA466" i="1"/>
  <c r="AB466" i="1"/>
  <c r="AC466" i="1" s="1"/>
  <c r="AD466" i="1"/>
  <c r="AE466" i="1" s="1"/>
  <c r="AA467" i="1"/>
  <c r="AB467" i="1"/>
  <c r="AC467" i="1" s="1"/>
  <c r="AD467" i="1"/>
  <c r="AE467" i="1" s="1"/>
  <c r="AA468" i="1"/>
  <c r="AB468" i="1"/>
  <c r="AC468" i="1" s="1"/>
  <c r="AD468" i="1"/>
  <c r="AE468" i="1" s="1"/>
  <c r="AA469" i="1"/>
  <c r="AB469" i="1"/>
  <c r="AC469" i="1" s="1"/>
  <c r="AD469" i="1"/>
  <c r="AE469" i="1" s="1"/>
  <c r="AA470" i="1"/>
  <c r="AB470" i="1"/>
  <c r="AC470" i="1"/>
  <c r="AD470" i="1"/>
  <c r="AE470" i="1" s="1"/>
  <c r="AA471" i="1"/>
  <c r="AB471" i="1"/>
  <c r="AC471" i="1" s="1"/>
  <c r="AD471" i="1"/>
  <c r="AE471" i="1" s="1"/>
  <c r="AA472" i="1"/>
  <c r="AB472" i="1"/>
  <c r="AC472" i="1" s="1"/>
  <c r="AD472" i="1"/>
  <c r="AE472" i="1" s="1"/>
  <c r="AD461" i="1"/>
  <c r="AE461" i="1" s="1"/>
  <c r="AB461" i="1"/>
  <c r="AC461" i="1" s="1"/>
  <c r="AA461" i="1"/>
  <c r="Z462" i="1"/>
  <c r="Z461" i="1"/>
  <c r="Z474" i="1" s="1"/>
  <c r="Y474" i="1"/>
  <c r="W474" i="1"/>
  <c r="V474" i="1"/>
  <c r="T474" i="1"/>
  <c r="S474" i="1"/>
  <c r="R474" i="1"/>
  <c r="Q474" i="1"/>
  <c r="P474" i="1"/>
  <c r="O474" i="1"/>
  <c r="N474" i="1"/>
  <c r="M474" i="1"/>
  <c r="I474" i="1"/>
  <c r="L474" i="1"/>
  <c r="F474" i="1"/>
  <c r="H474" i="1"/>
  <c r="G474" i="1"/>
  <c r="K474" i="1"/>
  <c r="J474" i="1"/>
  <c r="E474" i="1"/>
  <c r="D474" i="1"/>
  <c r="C474" i="1"/>
  <c r="B474" i="1"/>
  <c r="Y473" i="1"/>
  <c r="B473" i="1"/>
  <c r="Z454" i="1"/>
  <c r="Z453" i="1"/>
  <c r="Z452" i="1"/>
  <c r="Z450" i="1"/>
  <c r="Z451" i="1"/>
  <c r="Z449" i="1"/>
  <c r="AF258" i="1" l="1"/>
  <c r="AF222" i="1"/>
  <c r="AF185" i="1"/>
  <c r="Z492" i="1"/>
  <c r="AF312" i="1"/>
  <c r="AF240" i="1"/>
  <c r="AF147" i="1"/>
  <c r="AF129" i="1"/>
  <c r="AF75" i="1"/>
  <c r="AF166" i="1"/>
  <c r="AF57" i="1"/>
  <c r="AF276" i="1"/>
  <c r="AF93" i="1"/>
  <c r="AF19" i="1"/>
  <c r="AD492" i="1"/>
  <c r="AE492" i="1" s="1"/>
  <c r="AA492" i="1"/>
  <c r="AB492" i="1"/>
  <c r="AC492" i="1" s="1"/>
  <c r="AD474" i="1"/>
  <c r="AE474" i="1" s="1"/>
  <c r="AB474" i="1"/>
  <c r="AC474" i="1" s="1"/>
  <c r="AA474" i="1"/>
  <c r="Z448" i="1"/>
  <c r="Z447" i="1"/>
  <c r="Z446" i="1"/>
  <c r="Z445" i="1"/>
  <c r="Z444" i="1"/>
  <c r="Z443" i="1"/>
  <c r="Y456" i="1"/>
  <c r="W456" i="1"/>
  <c r="V456" i="1"/>
  <c r="T456" i="1"/>
  <c r="S456" i="1"/>
  <c r="R456" i="1"/>
  <c r="Q456" i="1"/>
  <c r="P456" i="1"/>
  <c r="O456" i="1"/>
  <c r="N456" i="1"/>
  <c r="M456" i="1"/>
  <c r="I456" i="1"/>
  <c r="L456" i="1"/>
  <c r="F456" i="1"/>
  <c r="H456" i="1"/>
  <c r="G456" i="1"/>
  <c r="K456" i="1"/>
  <c r="J456" i="1"/>
  <c r="E456" i="1"/>
  <c r="D456" i="1"/>
  <c r="C456" i="1"/>
  <c r="B456" i="1"/>
  <c r="Y455" i="1"/>
  <c r="B455" i="1"/>
  <c r="Q402" i="1"/>
  <c r="R402" i="1"/>
  <c r="Q384" i="1"/>
  <c r="R384" i="1"/>
  <c r="Q420" i="1"/>
  <c r="R420" i="1"/>
  <c r="Q438" i="1"/>
  <c r="R438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Y438" i="1"/>
  <c r="W438" i="1"/>
  <c r="V438" i="1"/>
  <c r="T438" i="1"/>
  <c r="S438" i="1"/>
  <c r="P438" i="1"/>
  <c r="O438" i="1"/>
  <c r="N438" i="1"/>
  <c r="M438" i="1"/>
  <c r="I438" i="1"/>
  <c r="L438" i="1"/>
  <c r="F438" i="1"/>
  <c r="H438" i="1"/>
  <c r="G438" i="1"/>
  <c r="K438" i="1"/>
  <c r="J438" i="1"/>
  <c r="E438" i="1"/>
  <c r="D438" i="1"/>
  <c r="C438" i="1"/>
  <c r="B438" i="1"/>
  <c r="Y437" i="1"/>
  <c r="B437" i="1"/>
  <c r="Z418" i="1"/>
  <c r="Z417" i="1"/>
  <c r="C417" i="1"/>
  <c r="Z416" i="1"/>
  <c r="Z415" i="1"/>
  <c r="Z414" i="1"/>
  <c r="Z413" i="1"/>
  <c r="S420" i="1"/>
  <c r="T420" i="1"/>
  <c r="V420" i="1"/>
  <c r="W420" i="1"/>
  <c r="S402" i="1"/>
  <c r="T402" i="1"/>
  <c r="V402" i="1"/>
  <c r="W402" i="1"/>
  <c r="I371" i="1"/>
  <c r="I372" i="1"/>
  <c r="L371" i="1"/>
  <c r="L372" i="1"/>
  <c r="F371" i="1"/>
  <c r="F372" i="1"/>
  <c r="Z412" i="1"/>
  <c r="Z411" i="1"/>
  <c r="Z410" i="1"/>
  <c r="Z409" i="1"/>
  <c r="Z408" i="1"/>
  <c r="Z407" i="1"/>
  <c r="Y420" i="1"/>
  <c r="P420" i="1"/>
  <c r="O420" i="1"/>
  <c r="N420" i="1"/>
  <c r="M420" i="1"/>
  <c r="F420" i="1"/>
  <c r="H420" i="1"/>
  <c r="G420" i="1"/>
  <c r="K420" i="1"/>
  <c r="J420" i="1"/>
  <c r="E420" i="1"/>
  <c r="D420" i="1"/>
  <c r="B420" i="1"/>
  <c r="Y419" i="1"/>
  <c r="C419" i="1"/>
  <c r="B419" i="1"/>
  <c r="I420" i="1"/>
  <c r="L420" i="1"/>
  <c r="Z390" i="1"/>
  <c r="Z391" i="1"/>
  <c r="Z392" i="1"/>
  <c r="Z393" i="1"/>
  <c r="Z394" i="1"/>
  <c r="Z395" i="1"/>
  <c r="Z396" i="1"/>
  <c r="Z397" i="1"/>
  <c r="Z398" i="1"/>
  <c r="Z399" i="1"/>
  <c r="Z400" i="1"/>
  <c r="F390" i="1"/>
  <c r="L390" i="1"/>
  <c r="I390" i="1"/>
  <c r="F391" i="1"/>
  <c r="L391" i="1"/>
  <c r="I391" i="1"/>
  <c r="F392" i="1"/>
  <c r="L392" i="1"/>
  <c r="I392" i="1"/>
  <c r="F393" i="1"/>
  <c r="L393" i="1"/>
  <c r="I393" i="1"/>
  <c r="F394" i="1"/>
  <c r="L394" i="1"/>
  <c r="I394" i="1"/>
  <c r="F395" i="1"/>
  <c r="L395" i="1"/>
  <c r="I395" i="1"/>
  <c r="F396" i="1"/>
  <c r="L396" i="1"/>
  <c r="I396" i="1"/>
  <c r="F397" i="1"/>
  <c r="L397" i="1"/>
  <c r="I397" i="1"/>
  <c r="F398" i="1"/>
  <c r="L398" i="1"/>
  <c r="I398" i="1"/>
  <c r="F399" i="1"/>
  <c r="L399" i="1"/>
  <c r="I399" i="1"/>
  <c r="F400" i="1"/>
  <c r="L400" i="1"/>
  <c r="I400" i="1"/>
  <c r="Z389" i="1"/>
  <c r="I389" i="1"/>
  <c r="L389" i="1"/>
  <c r="F389" i="1"/>
  <c r="Y402" i="1"/>
  <c r="P402" i="1"/>
  <c r="O402" i="1"/>
  <c r="N402" i="1"/>
  <c r="M402" i="1"/>
  <c r="H402" i="1"/>
  <c r="G402" i="1"/>
  <c r="K402" i="1"/>
  <c r="J402" i="1"/>
  <c r="E402" i="1"/>
  <c r="D402" i="1"/>
  <c r="C402" i="1"/>
  <c r="B402" i="1"/>
  <c r="Y401" i="1"/>
  <c r="C401" i="1"/>
  <c r="B401" i="1"/>
  <c r="Z382" i="1"/>
  <c r="Z381" i="1"/>
  <c r="Z380" i="1"/>
  <c r="Z379" i="1"/>
  <c r="Z378" i="1"/>
  <c r="F378" i="1"/>
  <c r="L378" i="1"/>
  <c r="I378" i="1"/>
  <c r="F379" i="1"/>
  <c r="L379" i="1"/>
  <c r="I379" i="1"/>
  <c r="F380" i="1"/>
  <c r="L380" i="1"/>
  <c r="I380" i="1"/>
  <c r="F381" i="1"/>
  <c r="L381" i="1"/>
  <c r="I381" i="1"/>
  <c r="F382" i="1"/>
  <c r="L382" i="1"/>
  <c r="I382" i="1"/>
  <c r="Z377" i="1"/>
  <c r="I377" i="1"/>
  <c r="L377" i="1"/>
  <c r="F377" i="1"/>
  <c r="Z376" i="1"/>
  <c r="F376" i="1"/>
  <c r="L376" i="1"/>
  <c r="I376" i="1"/>
  <c r="Z375" i="1"/>
  <c r="Z374" i="1"/>
  <c r="Z373" i="1"/>
  <c r="F373" i="1"/>
  <c r="L373" i="1"/>
  <c r="I373" i="1"/>
  <c r="F374" i="1"/>
  <c r="L374" i="1"/>
  <c r="I374" i="1"/>
  <c r="L375" i="1"/>
  <c r="I375" i="1"/>
  <c r="F375" i="1"/>
  <c r="Z372" i="1"/>
  <c r="Z371" i="1"/>
  <c r="P384" i="1"/>
  <c r="O384" i="1"/>
  <c r="N384" i="1"/>
  <c r="M384" i="1"/>
  <c r="Y384" i="1"/>
  <c r="H384" i="1"/>
  <c r="K384" i="1"/>
  <c r="E384" i="1"/>
  <c r="G384" i="1"/>
  <c r="J384" i="1"/>
  <c r="D384" i="1"/>
  <c r="C384" i="1"/>
  <c r="B384" i="1"/>
  <c r="Y383" i="1"/>
  <c r="C383" i="1"/>
  <c r="B383" i="1"/>
  <c r="Z364" i="1"/>
  <c r="Z356" i="1"/>
  <c r="P366" i="1"/>
  <c r="O366" i="1"/>
  <c r="N366" i="1"/>
  <c r="M366" i="1"/>
  <c r="Y366" i="1"/>
  <c r="I366" i="1"/>
  <c r="L366" i="1"/>
  <c r="F366" i="1"/>
  <c r="H366" i="1"/>
  <c r="K366" i="1"/>
  <c r="E366" i="1"/>
  <c r="G366" i="1"/>
  <c r="J366" i="1"/>
  <c r="D366" i="1"/>
  <c r="C366" i="1"/>
  <c r="B366" i="1"/>
  <c r="Y365" i="1"/>
  <c r="C365" i="1"/>
  <c r="B365" i="1"/>
  <c r="Z363" i="1"/>
  <c r="Z362" i="1"/>
  <c r="Z361" i="1"/>
  <c r="Z360" i="1"/>
  <c r="Z359" i="1"/>
  <c r="Z358" i="1"/>
  <c r="Z357" i="1"/>
  <c r="Z355" i="1"/>
  <c r="Z354" i="1"/>
  <c r="Z353" i="1"/>
  <c r="P348" i="1"/>
  <c r="O348" i="1"/>
  <c r="N348" i="1"/>
  <c r="M348" i="1"/>
  <c r="Y348" i="1"/>
  <c r="I348" i="1"/>
  <c r="L348" i="1"/>
  <c r="F348" i="1"/>
  <c r="H348" i="1"/>
  <c r="K348" i="1"/>
  <c r="E348" i="1"/>
  <c r="G348" i="1"/>
  <c r="J348" i="1"/>
  <c r="D348" i="1"/>
  <c r="C348" i="1"/>
  <c r="B348" i="1"/>
  <c r="Y347" i="1"/>
  <c r="C347" i="1"/>
  <c r="B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P330" i="1"/>
  <c r="O330" i="1"/>
  <c r="N330" i="1"/>
  <c r="M330" i="1"/>
  <c r="Y330" i="1"/>
  <c r="I330" i="1"/>
  <c r="L330" i="1"/>
  <c r="F330" i="1"/>
  <c r="H330" i="1"/>
  <c r="K330" i="1"/>
  <c r="E330" i="1"/>
  <c r="G330" i="1"/>
  <c r="J330" i="1"/>
  <c r="D330" i="1"/>
  <c r="C330" i="1"/>
  <c r="B330" i="1"/>
  <c r="Y329" i="1"/>
  <c r="B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P312" i="1"/>
  <c r="O312" i="1"/>
  <c r="N312" i="1"/>
  <c r="M312" i="1"/>
  <c r="Z299" i="1"/>
  <c r="Z300" i="1"/>
  <c r="Z301" i="1"/>
  <c r="Z302" i="1"/>
  <c r="Z303" i="1"/>
  <c r="Z304" i="1"/>
  <c r="Z305" i="1"/>
  <c r="Z306" i="1"/>
  <c r="Z307" i="1"/>
  <c r="Z308" i="1"/>
  <c r="Y312" i="1"/>
  <c r="I312" i="1"/>
  <c r="L312" i="1"/>
  <c r="F312" i="1"/>
  <c r="H312" i="1"/>
  <c r="K312" i="1"/>
  <c r="E312" i="1"/>
  <c r="G312" i="1"/>
  <c r="J312" i="1"/>
  <c r="D312" i="1"/>
  <c r="C312" i="1"/>
  <c r="B312" i="1"/>
  <c r="Y311" i="1"/>
  <c r="B311" i="1"/>
  <c r="Z310" i="1"/>
  <c r="Z309" i="1"/>
  <c r="P294" i="1"/>
  <c r="O294" i="1"/>
  <c r="N294" i="1"/>
  <c r="M294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Y294" i="1"/>
  <c r="I294" i="1"/>
  <c r="L294" i="1"/>
  <c r="F294" i="1"/>
  <c r="H294" i="1"/>
  <c r="K294" i="1"/>
  <c r="E294" i="1"/>
  <c r="G294" i="1"/>
  <c r="J294" i="1"/>
  <c r="D294" i="1"/>
  <c r="C294" i="1"/>
  <c r="B294" i="1"/>
  <c r="Y293" i="1"/>
  <c r="B293" i="1"/>
  <c r="P276" i="1"/>
  <c r="O276" i="1"/>
  <c r="N276" i="1"/>
  <c r="M276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Y276" i="1"/>
  <c r="I276" i="1"/>
  <c r="L276" i="1"/>
  <c r="F276" i="1"/>
  <c r="H276" i="1"/>
  <c r="K276" i="1"/>
  <c r="E276" i="1"/>
  <c r="G276" i="1"/>
  <c r="J276" i="1"/>
  <c r="D276" i="1"/>
  <c r="C276" i="1"/>
  <c r="B276" i="1"/>
  <c r="Y275" i="1"/>
  <c r="B275" i="1"/>
  <c r="P258" i="1"/>
  <c r="O258" i="1"/>
  <c r="N258" i="1"/>
  <c r="M258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Y258" i="1"/>
  <c r="I258" i="1"/>
  <c r="L258" i="1"/>
  <c r="F258" i="1"/>
  <c r="H258" i="1"/>
  <c r="K258" i="1"/>
  <c r="E258" i="1"/>
  <c r="G258" i="1"/>
  <c r="J258" i="1"/>
  <c r="D258" i="1"/>
  <c r="C258" i="1"/>
  <c r="B258" i="1"/>
  <c r="P257" i="1"/>
  <c r="O257" i="1"/>
  <c r="N257" i="1"/>
  <c r="M257" i="1"/>
  <c r="Y257" i="1"/>
  <c r="I257" i="1"/>
  <c r="L257" i="1"/>
  <c r="F257" i="1"/>
  <c r="H257" i="1"/>
  <c r="K257" i="1"/>
  <c r="E257" i="1"/>
  <c r="G257" i="1"/>
  <c r="J257" i="1"/>
  <c r="D257" i="1"/>
  <c r="C257" i="1"/>
  <c r="B257" i="1"/>
  <c r="P240" i="1"/>
  <c r="O240" i="1"/>
  <c r="N240" i="1"/>
  <c r="M240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Y240" i="1"/>
  <c r="I240" i="1"/>
  <c r="L240" i="1"/>
  <c r="F240" i="1"/>
  <c r="H240" i="1"/>
  <c r="K240" i="1"/>
  <c r="E240" i="1"/>
  <c r="G240" i="1"/>
  <c r="J240" i="1"/>
  <c r="D240" i="1"/>
  <c r="C240" i="1"/>
  <c r="B240" i="1"/>
  <c r="P239" i="1"/>
  <c r="O239" i="1"/>
  <c r="N239" i="1"/>
  <c r="M239" i="1"/>
  <c r="Y239" i="1"/>
  <c r="I239" i="1"/>
  <c r="L239" i="1"/>
  <c r="F239" i="1"/>
  <c r="H239" i="1"/>
  <c r="K239" i="1"/>
  <c r="E239" i="1"/>
  <c r="G239" i="1"/>
  <c r="J239" i="1"/>
  <c r="D239" i="1"/>
  <c r="C239" i="1"/>
  <c r="B239" i="1"/>
  <c r="P222" i="1"/>
  <c r="O222" i="1"/>
  <c r="N222" i="1"/>
  <c r="M222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Y222" i="1"/>
  <c r="I222" i="1"/>
  <c r="L222" i="1"/>
  <c r="F222" i="1"/>
  <c r="H222" i="1"/>
  <c r="K222" i="1"/>
  <c r="E222" i="1"/>
  <c r="G222" i="1"/>
  <c r="J222" i="1"/>
  <c r="D222" i="1"/>
  <c r="C222" i="1"/>
  <c r="B222" i="1"/>
  <c r="P221" i="1"/>
  <c r="O221" i="1"/>
  <c r="N221" i="1"/>
  <c r="M221" i="1"/>
  <c r="Y221" i="1"/>
  <c r="I221" i="1"/>
  <c r="L221" i="1"/>
  <c r="F221" i="1"/>
  <c r="H221" i="1"/>
  <c r="K221" i="1"/>
  <c r="E221" i="1"/>
  <c r="G221" i="1"/>
  <c r="J221" i="1"/>
  <c r="D221" i="1"/>
  <c r="C221" i="1"/>
  <c r="B221" i="1"/>
  <c r="C202" i="1"/>
  <c r="P204" i="1"/>
  <c r="O204" i="1"/>
  <c r="N204" i="1"/>
  <c r="M204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Y204" i="1"/>
  <c r="I204" i="1"/>
  <c r="L204" i="1"/>
  <c r="F204" i="1"/>
  <c r="H204" i="1"/>
  <c r="K204" i="1"/>
  <c r="E204" i="1"/>
  <c r="G204" i="1"/>
  <c r="J204" i="1"/>
  <c r="D204" i="1"/>
  <c r="B204" i="1"/>
  <c r="P203" i="1"/>
  <c r="O203" i="1"/>
  <c r="N203" i="1"/>
  <c r="M203" i="1"/>
  <c r="Y203" i="1"/>
  <c r="I203" i="1"/>
  <c r="L203" i="1"/>
  <c r="F203" i="1"/>
  <c r="H203" i="1"/>
  <c r="K203" i="1"/>
  <c r="E203" i="1"/>
  <c r="G203" i="1"/>
  <c r="J203" i="1"/>
  <c r="D203" i="1"/>
  <c r="B203" i="1"/>
  <c r="Z99" i="1"/>
  <c r="Z100" i="1"/>
  <c r="Z101" i="1"/>
  <c r="Z102" i="1"/>
  <c r="Z103" i="1"/>
  <c r="Z104" i="1"/>
  <c r="Z105" i="1"/>
  <c r="Z106" i="1"/>
  <c r="Z107" i="1"/>
  <c r="Z108" i="1"/>
  <c r="Z98" i="1"/>
  <c r="Z109" i="1"/>
  <c r="Z127" i="1"/>
  <c r="Z117" i="1"/>
  <c r="Z118" i="1"/>
  <c r="Z119" i="1"/>
  <c r="Z120" i="1"/>
  <c r="Z121" i="1"/>
  <c r="Z122" i="1"/>
  <c r="Z123" i="1"/>
  <c r="Z124" i="1"/>
  <c r="Z125" i="1"/>
  <c r="Z126" i="1"/>
  <c r="Z116" i="1"/>
  <c r="Z135" i="1"/>
  <c r="Z136" i="1"/>
  <c r="Z137" i="1"/>
  <c r="Z138" i="1"/>
  <c r="Z139" i="1"/>
  <c r="Z140" i="1"/>
  <c r="Z141" i="1"/>
  <c r="Z142" i="1"/>
  <c r="Z143" i="1"/>
  <c r="Z144" i="1"/>
  <c r="Z145" i="1"/>
  <c r="Z134" i="1"/>
  <c r="F32" i="1"/>
  <c r="F33" i="1"/>
  <c r="F34" i="1"/>
  <c r="F35" i="1"/>
  <c r="P185" i="1"/>
  <c r="O185" i="1"/>
  <c r="N185" i="1"/>
  <c r="M185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Y185" i="1"/>
  <c r="I185" i="1"/>
  <c r="L185" i="1"/>
  <c r="F185" i="1"/>
  <c r="H185" i="1"/>
  <c r="K185" i="1"/>
  <c r="E185" i="1"/>
  <c r="G185" i="1"/>
  <c r="J185" i="1"/>
  <c r="D185" i="1"/>
  <c r="C185" i="1"/>
  <c r="B185" i="1"/>
  <c r="P184" i="1"/>
  <c r="O184" i="1"/>
  <c r="N184" i="1"/>
  <c r="M184" i="1"/>
  <c r="Y184" i="1"/>
  <c r="I184" i="1"/>
  <c r="L184" i="1"/>
  <c r="F184" i="1"/>
  <c r="H184" i="1"/>
  <c r="K184" i="1"/>
  <c r="E184" i="1"/>
  <c r="G184" i="1"/>
  <c r="J184" i="1"/>
  <c r="D184" i="1"/>
  <c r="C184" i="1"/>
  <c r="B184" i="1"/>
  <c r="Z163" i="1"/>
  <c r="P166" i="1"/>
  <c r="O166" i="1"/>
  <c r="N166" i="1"/>
  <c r="M166" i="1"/>
  <c r="Z153" i="1"/>
  <c r="Z154" i="1"/>
  <c r="Z155" i="1"/>
  <c r="Z156" i="1"/>
  <c r="Z157" i="1"/>
  <c r="Z158" i="1"/>
  <c r="Z159" i="1"/>
  <c r="Z160" i="1"/>
  <c r="Z161" i="1"/>
  <c r="Z162" i="1"/>
  <c r="Z164" i="1"/>
  <c r="Y166" i="1"/>
  <c r="I166" i="1"/>
  <c r="L166" i="1"/>
  <c r="F166" i="1"/>
  <c r="H166" i="1"/>
  <c r="K166" i="1"/>
  <c r="E166" i="1"/>
  <c r="G166" i="1"/>
  <c r="J166" i="1"/>
  <c r="D166" i="1"/>
  <c r="C166" i="1"/>
  <c r="B166" i="1"/>
  <c r="P165" i="1"/>
  <c r="O165" i="1"/>
  <c r="N165" i="1"/>
  <c r="M165" i="1"/>
  <c r="Y165" i="1"/>
  <c r="I165" i="1"/>
  <c r="L165" i="1"/>
  <c r="F165" i="1"/>
  <c r="H165" i="1"/>
  <c r="K165" i="1"/>
  <c r="E165" i="1"/>
  <c r="G165" i="1"/>
  <c r="J165" i="1"/>
  <c r="D165" i="1"/>
  <c r="C165" i="1"/>
  <c r="B165" i="1"/>
  <c r="P147" i="1"/>
  <c r="O147" i="1"/>
  <c r="N147" i="1"/>
  <c r="M147" i="1"/>
  <c r="Y147" i="1"/>
  <c r="I147" i="1"/>
  <c r="L147" i="1"/>
  <c r="F147" i="1"/>
  <c r="H147" i="1"/>
  <c r="K147" i="1"/>
  <c r="E147" i="1"/>
  <c r="G147" i="1"/>
  <c r="J147" i="1"/>
  <c r="D147" i="1"/>
  <c r="C147" i="1"/>
  <c r="B147" i="1"/>
  <c r="P146" i="1"/>
  <c r="O146" i="1"/>
  <c r="N146" i="1"/>
  <c r="M146" i="1"/>
  <c r="Y146" i="1"/>
  <c r="I146" i="1"/>
  <c r="L146" i="1"/>
  <c r="F146" i="1"/>
  <c r="H146" i="1"/>
  <c r="K146" i="1"/>
  <c r="E146" i="1"/>
  <c r="G146" i="1"/>
  <c r="J146" i="1"/>
  <c r="D146" i="1"/>
  <c r="C146" i="1"/>
  <c r="B146" i="1"/>
  <c r="P129" i="1"/>
  <c r="O129" i="1"/>
  <c r="N129" i="1"/>
  <c r="M129" i="1"/>
  <c r="P128" i="1"/>
  <c r="O128" i="1"/>
  <c r="N128" i="1"/>
  <c r="M128" i="1"/>
  <c r="Y129" i="1"/>
  <c r="I129" i="1"/>
  <c r="L129" i="1"/>
  <c r="F129" i="1"/>
  <c r="H129" i="1"/>
  <c r="K129" i="1"/>
  <c r="E129" i="1"/>
  <c r="G129" i="1"/>
  <c r="J129" i="1"/>
  <c r="D129" i="1"/>
  <c r="C129" i="1"/>
  <c r="B129" i="1"/>
  <c r="Y128" i="1"/>
  <c r="I128" i="1"/>
  <c r="L128" i="1"/>
  <c r="F128" i="1"/>
  <c r="H128" i="1"/>
  <c r="K128" i="1"/>
  <c r="E128" i="1"/>
  <c r="G128" i="1"/>
  <c r="J128" i="1"/>
  <c r="D128" i="1"/>
  <c r="C128" i="1"/>
  <c r="B128" i="1"/>
  <c r="Z89" i="1"/>
  <c r="Z81" i="1"/>
  <c r="Z82" i="1"/>
  <c r="Z83" i="1"/>
  <c r="Z84" i="1"/>
  <c r="Z85" i="1"/>
  <c r="Z86" i="1"/>
  <c r="Z87" i="1"/>
  <c r="Z88" i="1"/>
  <c r="Z90" i="1"/>
  <c r="Z91" i="1"/>
  <c r="Z80" i="1"/>
  <c r="Y111" i="1"/>
  <c r="I111" i="1"/>
  <c r="L111" i="1"/>
  <c r="F111" i="1"/>
  <c r="H111" i="1"/>
  <c r="K111" i="1"/>
  <c r="E111" i="1"/>
  <c r="G111" i="1"/>
  <c r="J111" i="1"/>
  <c r="D111" i="1"/>
  <c r="C111" i="1"/>
  <c r="B111" i="1"/>
  <c r="Y110" i="1"/>
  <c r="I110" i="1"/>
  <c r="L110" i="1"/>
  <c r="F110" i="1"/>
  <c r="H110" i="1"/>
  <c r="K110" i="1"/>
  <c r="E110" i="1"/>
  <c r="G110" i="1"/>
  <c r="J110" i="1"/>
  <c r="D110" i="1"/>
  <c r="C110" i="1"/>
  <c r="B110" i="1"/>
  <c r="Y93" i="1"/>
  <c r="I93" i="1"/>
  <c r="L93" i="1"/>
  <c r="F93" i="1"/>
  <c r="H93" i="1"/>
  <c r="K93" i="1"/>
  <c r="E93" i="1"/>
  <c r="G93" i="1"/>
  <c r="J93" i="1"/>
  <c r="D93" i="1"/>
  <c r="C93" i="1"/>
  <c r="B93" i="1"/>
  <c r="Y92" i="1"/>
  <c r="I92" i="1"/>
  <c r="L92" i="1"/>
  <c r="F92" i="1"/>
  <c r="H92" i="1"/>
  <c r="K92" i="1"/>
  <c r="E92" i="1"/>
  <c r="G92" i="1"/>
  <c r="J92" i="1"/>
  <c r="D92" i="1"/>
  <c r="C92" i="1"/>
  <c r="B92" i="1"/>
  <c r="C75" i="1"/>
  <c r="D75" i="1"/>
  <c r="J75" i="1"/>
  <c r="G75" i="1"/>
  <c r="E75" i="1"/>
  <c r="K75" i="1"/>
  <c r="H75" i="1"/>
  <c r="F75" i="1"/>
  <c r="L75" i="1"/>
  <c r="I75" i="1"/>
  <c r="Y75" i="1"/>
  <c r="B75" i="1"/>
  <c r="C74" i="1"/>
  <c r="D74" i="1"/>
  <c r="J74" i="1"/>
  <c r="G74" i="1"/>
  <c r="E74" i="1"/>
  <c r="K74" i="1"/>
  <c r="H74" i="1"/>
  <c r="F74" i="1"/>
  <c r="L74" i="1"/>
  <c r="I74" i="1"/>
  <c r="Y74" i="1"/>
  <c r="B74" i="1"/>
  <c r="C56" i="1"/>
  <c r="C57" i="1" s="1"/>
  <c r="D56" i="1"/>
  <c r="D57" i="1" s="1"/>
  <c r="J56" i="1"/>
  <c r="J57" i="1" s="1"/>
  <c r="G56" i="1"/>
  <c r="G57" i="1" s="1"/>
  <c r="E56" i="1"/>
  <c r="E57" i="1" s="1"/>
  <c r="K56" i="1"/>
  <c r="K57" i="1" s="1"/>
  <c r="H56" i="1"/>
  <c r="H57" i="1" s="1"/>
  <c r="F56" i="1"/>
  <c r="F57" i="1" s="1"/>
  <c r="L56" i="1"/>
  <c r="L57" i="1" s="1"/>
  <c r="I56" i="1"/>
  <c r="I57" i="1" s="1"/>
  <c r="Y56" i="1"/>
  <c r="Y57" i="1" s="1"/>
  <c r="B56" i="1"/>
  <c r="B57" i="1" s="1"/>
  <c r="B36" i="1"/>
  <c r="B37" i="1" s="1"/>
  <c r="Y36" i="1"/>
  <c r="Y37" i="1" s="1"/>
  <c r="I36" i="1"/>
  <c r="I37" i="1" s="1"/>
  <c r="L36" i="1"/>
  <c r="L37" i="1" s="1"/>
  <c r="H36" i="1"/>
  <c r="H37" i="1" s="1"/>
  <c r="K36" i="1"/>
  <c r="K37" i="1" s="1"/>
  <c r="E36" i="1"/>
  <c r="E37" i="1" s="1"/>
  <c r="G36" i="1"/>
  <c r="G37" i="1" s="1"/>
  <c r="J36" i="1"/>
  <c r="J37" i="1" s="1"/>
  <c r="D36" i="1"/>
  <c r="D37" i="1" s="1"/>
  <c r="C36" i="1"/>
  <c r="C37" i="1" s="1"/>
  <c r="Y18" i="1"/>
  <c r="Y19" i="1" s="1"/>
  <c r="I18" i="1"/>
  <c r="I19" i="1" s="1"/>
  <c r="L18" i="1"/>
  <c r="L19" i="1" s="1"/>
  <c r="F18" i="1"/>
  <c r="F19" i="1" s="1"/>
  <c r="H18" i="1"/>
  <c r="H19" i="1" s="1"/>
  <c r="K18" i="1"/>
  <c r="K19" i="1" s="1"/>
  <c r="E18" i="1"/>
  <c r="E19" i="1" s="1"/>
  <c r="G18" i="1"/>
  <c r="G19" i="1" s="1"/>
  <c r="J18" i="1"/>
  <c r="J19" i="1" s="1"/>
  <c r="D18" i="1"/>
  <c r="D19" i="1" s="1"/>
  <c r="C18" i="1"/>
  <c r="C19" i="1" s="1"/>
  <c r="B18" i="1"/>
  <c r="B19" i="1" s="1"/>
  <c r="AD402" i="1" l="1"/>
  <c r="AE402" i="1" s="1"/>
  <c r="AB402" i="1"/>
  <c r="AC402" i="1" s="1"/>
  <c r="AA402" i="1"/>
  <c r="AF202" i="1"/>
  <c r="AF204" i="1" s="1"/>
  <c r="AD202" i="1"/>
  <c r="AE202" i="1" s="1"/>
  <c r="AA202" i="1"/>
  <c r="AB202" i="1"/>
  <c r="AC202" i="1" s="1"/>
  <c r="AD185" i="1"/>
  <c r="AE185" i="1" s="1"/>
  <c r="AB185" i="1"/>
  <c r="AC185" i="1" s="1"/>
  <c r="AA185" i="1"/>
  <c r="C203" i="1"/>
  <c r="AA348" i="1"/>
  <c r="AD348" i="1"/>
  <c r="AE348" i="1" s="1"/>
  <c r="AB348" i="1"/>
  <c r="AC348" i="1" s="1"/>
  <c r="AD438" i="1"/>
  <c r="AE438" i="1" s="1"/>
  <c r="AA438" i="1"/>
  <c r="AB438" i="1"/>
  <c r="AC438" i="1" s="1"/>
  <c r="AA276" i="1"/>
  <c r="AD276" i="1"/>
  <c r="AE276" i="1" s="1"/>
  <c r="AB276" i="1"/>
  <c r="AC276" i="1" s="1"/>
  <c r="AB129" i="1"/>
  <c r="AC129" i="1" s="1"/>
  <c r="AA129" i="1"/>
  <c r="AD129" i="1"/>
  <c r="AE129" i="1" s="1"/>
  <c r="AB366" i="1"/>
  <c r="AC366" i="1" s="1"/>
  <c r="AA366" i="1"/>
  <c r="AD366" i="1"/>
  <c r="AE366" i="1" s="1"/>
  <c r="AD93" i="1"/>
  <c r="AE93" i="1" s="1"/>
  <c r="AB93" i="1"/>
  <c r="AC93" i="1" s="1"/>
  <c r="AA93" i="1"/>
  <c r="AB111" i="1"/>
  <c r="AC111" i="1" s="1"/>
  <c r="AD111" i="1"/>
  <c r="AE111" i="1" s="1"/>
  <c r="AA111" i="1"/>
  <c r="AB147" i="1"/>
  <c r="AC147" i="1" s="1"/>
  <c r="AD147" i="1"/>
  <c r="AE147" i="1" s="1"/>
  <c r="AA147" i="1"/>
  <c r="AA166" i="1"/>
  <c r="AD166" i="1"/>
  <c r="AE166" i="1" s="1"/>
  <c r="AB166" i="1"/>
  <c r="AC166" i="1" s="1"/>
  <c r="AD240" i="1"/>
  <c r="AE240" i="1" s="1"/>
  <c r="AB240" i="1"/>
  <c r="AC240" i="1" s="1"/>
  <c r="AA240" i="1"/>
  <c r="AB294" i="1"/>
  <c r="AC294" i="1" s="1"/>
  <c r="AA294" i="1"/>
  <c r="AD294" i="1"/>
  <c r="AE294" i="1" s="1"/>
  <c r="AB312" i="1"/>
  <c r="AC312" i="1" s="1"/>
  <c r="AA312" i="1"/>
  <c r="AD312" i="1"/>
  <c r="AE312" i="1" s="1"/>
  <c r="AD330" i="1"/>
  <c r="AE330" i="1" s="1"/>
  <c r="AA330" i="1"/>
  <c r="AB330" i="1"/>
  <c r="AC330" i="1" s="1"/>
  <c r="AD222" i="1"/>
  <c r="AE222" i="1" s="1"/>
  <c r="AB222" i="1"/>
  <c r="AC222" i="1" s="1"/>
  <c r="AA222" i="1"/>
  <c r="AD258" i="1"/>
  <c r="AE258" i="1" s="1"/>
  <c r="AB258" i="1"/>
  <c r="AC258" i="1" s="1"/>
  <c r="AA258" i="1"/>
  <c r="C204" i="1"/>
  <c r="AD384" i="1"/>
  <c r="AE384" i="1" s="1"/>
  <c r="AB384" i="1"/>
  <c r="AC384" i="1" s="1"/>
  <c r="AA384" i="1"/>
  <c r="C420" i="1"/>
  <c r="AB417" i="1"/>
  <c r="AC417" i="1" s="1"/>
  <c r="AD417" i="1"/>
  <c r="AE417" i="1" s="1"/>
  <c r="AA417" i="1"/>
  <c r="AF417" i="1"/>
  <c r="AF420" i="1" s="1"/>
  <c r="AA456" i="1"/>
  <c r="AD456" i="1"/>
  <c r="AE456" i="1" s="1"/>
  <c r="AB456" i="1"/>
  <c r="AC456" i="1" s="1"/>
  <c r="Z203" i="1"/>
  <c r="Z222" i="1"/>
  <c r="Z240" i="1"/>
  <c r="Z384" i="1"/>
  <c r="Z438" i="1"/>
  <c r="Z92" i="1"/>
  <c r="Z258" i="1"/>
  <c r="Z129" i="1"/>
  <c r="Z147" i="1"/>
  <c r="Z330" i="1"/>
  <c r="L384" i="1"/>
  <c r="I402" i="1"/>
  <c r="Z276" i="1"/>
  <c r="Z93" i="1"/>
  <c r="Z348" i="1"/>
  <c r="Z456" i="1"/>
  <c r="F36" i="1"/>
  <c r="F37" i="1" s="1"/>
  <c r="F402" i="1"/>
  <c r="Z165" i="1"/>
  <c r="Z111" i="1"/>
  <c r="L402" i="1"/>
  <c r="Z402" i="1"/>
  <c r="Z110" i="1"/>
  <c r="Z366" i="1"/>
  <c r="Z420" i="1"/>
  <c r="Z146" i="1"/>
  <c r="Z128" i="1"/>
  <c r="Z166" i="1"/>
  <c r="Z185" i="1"/>
  <c r="Z184" i="1"/>
  <c r="Z204" i="1"/>
  <c r="Z221" i="1"/>
  <c r="Z239" i="1"/>
  <c r="Z257" i="1"/>
  <c r="Z294" i="1"/>
  <c r="Z312" i="1"/>
  <c r="F384" i="1"/>
  <c r="I384" i="1"/>
  <c r="AD420" i="1" l="1"/>
  <c r="AE420" i="1" s="1"/>
  <c r="AB420" i="1"/>
  <c r="AC420" i="1" s="1"/>
  <c r="AA420" i="1"/>
  <c r="AD204" i="1"/>
  <c r="AE204" i="1" s="1"/>
  <c r="AB204" i="1"/>
  <c r="AC204" i="1" s="1"/>
  <c r="AA204" i="1"/>
</calcChain>
</file>

<file path=xl/sharedStrings.xml><?xml version="1.0" encoding="utf-8"?>
<sst xmlns="http://schemas.openxmlformats.org/spreadsheetml/2006/main" count="1673" uniqueCount="148">
  <si>
    <t xml:space="preserve">Ulldecona </t>
  </si>
  <si>
    <t>cabal disseny</t>
  </si>
  <si>
    <t>MES</t>
  </si>
  <si>
    <t>DBO</t>
  </si>
  <si>
    <t>CARREGA</t>
  </si>
  <si>
    <t>Data</t>
  </si>
  <si>
    <t>Cabal</t>
  </si>
  <si>
    <t>MES Infl.</t>
  </si>
  <si>
    <t>MES Efl.</t>
  </si>
  <si>
    <t>DBO Infl.</t>
  </si>
  <si>
    <t>DBO Efl.</t>
  </si>
  <si>
    <t>DQO Infl.</t>
  </si>
  <si>
    <t>DQO Efl.</t>
  </si>
  <si>
    <t>DQO</t>
  </si>
  <si>
    <t>Energia</t>
  </si>
  <si>
    <t>1997</t>
  </si>
  <si>
    <t>(m3/mes)</t>
  </si>
  <si>
    <t>(m3/dia)</t>
  </si>
  <si>
    <t>(1997)</t>
  </si>
  <si>
    <t>Rend.</t>
  </si>
  <si>
    <t>(Kwh/m3)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</si>
  <si>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</si>
  <si>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</si>
  <si>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</si>
  <si>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</si>
  <si>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</si>
  <si>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</si>
  <si>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</si>
  <si>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</si>
  <si>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</si>
  <si>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Nov </t>
  </si>
  <si>
    <t xml:space="preserve">Des </t>
  </si>
  <si>
    <t>TOTAL97</t>
  </si>
  <si>
    <t>MITJA97</t>
  </si>
  <si>
    <t>1998</t>
  </si>
  <si>
    <t>(1998)</t>
  </si>
  <si>
    <t xml:space="preserve">Oct </t>
  </si>
  <si>
    <t>TOTAL98</t>
  </si>
  <si>
    <t>MITJA98</t>
  </si>
  <si>
    <t>1999</t>
  </si>
  <si>
    <t>(mg/l)</t>
  </si>
  <si>
    <t>TOTAL99</t>
  </si>
  <si>
    <t>MITJA99</t>
  </si>
  <si>
    <t>2000</t>
  </si>
  <si>
    <t>TOTAL00</t>
  </si>
  <si>
    <t>MITJA00</t>
  </si>
  <si>
    <t>Energia Tot</t>
  </si>
  <si>
    <t>Saturació</t>
  </si>
  <si>
    <t xml:space="preserve">Saturacio </t>
  </si>
  <si>
    <t>Saturacio</t>
  </si>
  <si>
    <t>2001</t>
  </si>
  <si>
    <t>(Kwh)</t>
  </si>
  <si>
    <t>MES Kg/dia</t>
  </si>
  <si>
    <t>MES %</t>
  </si>
  <si>
    <t>DBO5 Kg/dia</t>
  </si>
  <si>
    <t>DBO5 %</t>
  </si>
  <si>
    <t>TOTAL01</t>
  </si>
  <si>
    <t>MITJA01</t>
  </si>
  <si>
    <t>2002</t>
  </si>
  <si>
    <t>TOTAL02</t>
  </si>
  <si>
    <t>MITJA02</t>
  </si>
  <si>
    <t>pH Infl.</t>
  </si>
  <si>
    <t>pH Efl.</t>
  </si>
  <si>
    <t>Cond Infl.</t>
  </si>
  <si>
    <t>Cond.Efl.</t>
  </si>
  <si>
    <t>2003</t>
  </si>
  <si>
    <t>%</t>
  </si>
  <si>
    <t>TOTAL03</t>
  </si>
  <si>
    <t>MITJA03</t>
  </si>
  <si>
    <t>2004</t>
  </si>
  <si>
    <t>TOTAL04</t>
  </si>
  <si>
    <t>MITJA04</t>
  </si>
  <si>
    <t>2005</t>
  </si>
  <si>
    <t>TOTAL05</t>
  </si>
  <si>
    <t>MITJA05</t>
  </si>
  <si>
    <t>2006</t>
  </si>
  <si>
    <t>TOTAL06</t>
  </si>
  <si>
    <t>MITJA06</t>
  </si>
  <si>
    <t>2007</t>
  </si>
  <si>
    <t>TOTAL07</t>
  </si>
  <si>
    <t>MITJA07</t>
  </si>
  <si>
    <t>2008</t>
  </si>
  <si>
    <t>TOTAL08</t>
  </si>
  <si>
    <t>MITJA08</t>
  </si>
  <si>
    <t>2009</t>
  </si>
  <si>
    <t>TOTAL09</t>
  </si>
  <si>
    <t>MITJA09</t>
  </si>
  <si>
    <t>2010</t>
  </si>
  <si>
    <t>TOTAL10</t>
  </si>
  <si>
    <t>MITJA10</t>
  </si>
  <si>
    <t>2011</t>
  </si>
  <si>
    <t>TOTAL11</t>
  </si>
  <si>
    <t>MITJA11</t>
  </si>
  <si>
    <t>2012</t>
  </si>
  <si>
    <t>TOTAL12</t>
  </si>
  <si>
    <t>MITJA12</t>
  </si>
  <si>
    <t>2013</t>
  </si>
  <si>
    <t>TOTAL13</t>
  </si>
  <si>
    <t>MITJA13</t>
  </si>
  <si>
    <t>2014</t>
  </si>
  <si>
    <t>TOTAL14</t>
  </si>
  <si>
    <t>MITJA14</t>
  </si>
  <si>
    <t>2015</t>
  </si>
  <si>
    <t>TOTAL15</t>
  </si>
  <si>
    <t>MITJA15</t>
  </si>
  <si>
    <t>NO3 Inf</t>
  </si>
  <si>
    <t>NO3 Efl</t>
  </si>
  <si>
    <t>2016</t>
  </si>
  <si>
    <t>mgN/l</t>
  </si>
  <si>
    <t>TOTAL16</t>
  </si>
  <si>
    <t>MITJA16</t>
  </si>
  <si>
    <t>tractat</t>
  </si>
  <si>
    <t>Consum Qtractat</t>
  </si>
  <si>
    <t>2017</t>
  </si>
  <si>
    <t>TOTAL17</t>
  </si>
  <si>
    <t>MITJA17</t>
  </si>
  <si>
    <t>Nt Infl.</t>
  </si>
  <si>
    <t>Nt Efl.</t>
  </si>
  <si>
    <t>Pt Infl.</t>
  </si>
  <si>
    <t>Pt Efl.</t>
  </si>
  <si>
    <t>2018</t>
  </si>
  <si>
    <t>TOTAL18</t>
  </si>
  <si>
    <t>MITJA18</t>
  </si>
  <si>
    <t>2019</t>
  </si>
  <si>
    <t>TOTAL19</t>
  </si>
  <si>
    <t>MITJA19</t>
  </si>
  <si>
    <t>2020</t>
  </si>
  <si>
    <t>TOTAL20</t>
  </si>
  <si>
    <t>MITJA20</t>
  </si>
  <si>
    <t>Nt</t>
  </si>
  <si>
    <t>Pt</t>
  </si>
  <si>
    <t>2021</t>
  </si>
  <si>
    <t>TOTAL  21</t>
  </si>
  <si>
    <t>MITJA  21</t>
  </si>
  <si>
    <t>2022</t>
  </si>
  <si>
    <t>TOTAL  22</t>
  </si>
  <si>
    <t>MITJA  22</t>
  </si>
  <si>
    <t>2023</t>
  </si>
  <si>
    <t>TOTAL  23</t>
  </si>
  <si>
    <t>MITJA  23</t>
  </si>
  <si>
    <t>hab equiv.</t>
  </si>
  <si>
    <t>habitants</t>
  </si>
  <si>
    <t>H-E Disseny: 13.500</t>
  </si>
  <si>
    <t>Pob. Sanejada: 6.394</t>
  </si>
  <si>
    <t>-</t>
  </si>
  <si>
    <t>2024</t>
  </si>
  <si>
    <t>TOTAL  24</t>
  </si>
  <si>
    <t>MITJA 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</si>
</sst>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"/>
  </numFmts>
  <fonts count="12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9"/>
      <color indexed="9"/>
      <name val="Arial"/>
      <family val="2"/>
    </font>
    <font>
      <sz val="10"/>
      <color rgb="FF000000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0" fillId="0" borderId="0"/>
    <xf numFmtId="9" fontId="2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1" fillId="0" borderId="0" xfId="0" applyFont="1"/>
    <xf numFmtId="1" fontId="0" fillId="0" borderId="1" xfId="0" applyNumberForma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3" fontId="0" fillId="0" borderId="0" xfId="0" applyNumberFormat="1"/>
    <xf numFmtId="2" fontId="0" fillId="0" borderId="0" xfId="0" applyNumberFormat="1"/>
    <xf numFmtId="4" fontId="3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165" fontId="3" fillId="0" borderId="0" xfId="0" applyNumberFormat="1" applyFont="1"/>
    <xf numFmtId="3" fontId="5" fillId="0" borderId="6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6" fillId="0" borderId="0" xfId="0" applyFont="1"/>
    <xf numFmtId="166" fontId="5" fillId="2" borderId="3" xfId="0" applyNumberFormat="1" applyFont="1" applyFill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9" fontId="3" fillId="0" borderId="1" xfId="2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/>
    </xf>
    <xf numFmtId="3" fontId="5" fillId="4" borderId="8" xfId="0" applyNumberFormat="1" applyFont="1" applyFill="1" applyBorder="1" applyAlignment="1">
      <alignment horizontal="center"/>
    </xf>
    <xf numFmtId="3" fontId="5" fillId="4" borderId="9" xfId="0" applyNumberFormat="1" applyFont="1" applyFill="1" applyBorder="1" applyAlignment="1">
      <alignment horizontal="center"/>
    </xf>
    <xf numFmtId="3" fontId="5" fillId="4" borderId="10" xfId="0" applyNumberFormat="1" applyFont="1" applyFill="1" applyBorder="1" applyAlignment="1">
      <alignment horizontal="center"/>
    </xf>
    <xf numFmtId="3" fontId="5" fillId="4" borderId="11" xfId="0" applyNumberFormat="1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2" fontId="5" fillId="2" borderId="15" xfId="0" applyNumberFormat="1" applyFont="1" applyFill="1" applyBorder="1" applyAlignment="1">
      <alignment horizontal="center"/>
    </xf>
    <xf numFmtId="9" fontId="3" fillId="0" borderId="16" xfId="2" applyFont="1" applyFill="1" applyBorder="1" applyAlignment="1">
      <alignment horizontal="center"/>
    </xf>
    <xf numFmtId="2" fontId="3" fillId="0" borderId="17" xfId="2" applyNumberFormat="1" applyFont="1" applyFill="1" applyBorder="1" applyAlignment="1">
      <alignment horizontal="center"/>
    </xf>
    <xf numFmtId="9" fontId="3" fillId="0" borderId="18" xfId="2" applyFont="1" applyFill="1" applyBorder="1" applyAlignment="1">
      <alignment horizontal="center"/>
    </xf>
    <xf numFmtId="2" fontId="3" fillId="0" borderId="19" xfId="2" applyNumberFormat="1" applyFont="1" applyFill="1" applyBorder="1" applyAlignment="1">
      <alignment horizontal="center"/>
    </xf>
    <xf numFmtId="3" fontId="5" fillId="5" borderId="20" xfId="0" applyNumberFormat="1" applyFont="1" applyFill="1" applyBorder="1" applyAlignment="1">
      <alignment horizontal="center"/>
    </xf>
    <xf numFmtId="3" fontId="5" fillId="5" borderId="21" xfId="0" applyNumberFormat="1" applyFont="1" applyFill="1" applyBorder="1" applyAlignment="1">
      <alignment horizontal="center"/>
    </xf>
    <xf numFmtId="3" fontId="5" fillId="5" borderId="22" xfId="0" applyNumberFormat="1" applyFont="1" applyFill="1" applyBorder="1" applyAlignment="1">
      <alignment horizontal="center"/>
    </xf>
    <xf numFmtId="3" fontId="5" fillId="5" borderId="23" xfId="0" applyNumberFormat="1" applyFont="1" applyFill="1" applyBorder="1" applyAlignment="1">
      <alignment horizontal="center"/>
    </xf>
    <xf numFmtId="9" fontId="3" fillId="0" borderId="24" xfId="2" applyFont="1" applyFill="1" applyBorder="1" applyAlignment="1">
      <alignment horizontal="center"/>
    </xf>
    <xf numFmtId="2" fontId="3" fillId="0" borderId="25" xfId="2" applyNumberFormat="1" applyFont="1" applyFill="1" applyBorder="1" applyAlignment="1">
      <alignment horizontal="center"/>
    </xf>
    <xf numFmtId="9" fontId="3" fillId="0" borderId="26" xfId="2" applyFont="1" applyFill="1" applyBorder="1" applyAlignment="1">
      <alignment horizontal="center"/>
    </xf>
    <xf numFmtId="2" fontId="3" fillId="0" borderId="27" xfId="2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3" fontId="5" fillId="6" borderId="1" xfId="0" applyNumberFormat="1" applyFont="1" applyFill="1" applyBorder="1" applyAlignment="1">
      <alignment horizontal="right"/>
    </xf>
    <xf numFmtId="3" fontId="5" fillId="6" borderId="1" xfId="0" applyNumberFormat="1" applyFont="1" applyFill="1" applyBorder="1" applyAlignment="1">
      <alignment horizontal="left"/>
    </xf>
    <xf numFmtId="3" fontId="5" fillId="6" borderId="28" xfId="0" applyNumberFormat="1" applyFont="1" applyFill="1" applyBorder="1" applyAlignment="1">
      <alignment horizontal="right"/>
    </xf>
    <xf numFmtId="0" fontId="0" fillId="0" borderId="1" xfId="0" applyBorder="1"/>
    <xf numFmtId="0" fontId="2" fillId="7" borderId="1" xfId="0" applyFont="1" applyFill="1" applyBorder="1"/>
    <xf numFmtId="0" fontId="8" fillId="7" borderId="1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right"/>
    </xf>
    <xf numFmtId="3" fontId="8" fillId="7" borderId="1" xfId="0" applyNumberFormat="1" applyFont="1" applyFill="1" applyBorder="1" applyAlignment="1">
      <alignment horizontal="left"/>
    </xf>
    <xf numFmtId="0" fontId="8" fillId="7" borderId="28" xfId="0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5" fillId="5" borderId="29" xfId="0" applyNumberFormat="1" applyFont="1" applyFill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1" fillId="0" borderId="0" xfId="0" applyNumberFormat="1" applyFont="1"/>
    <xf numFmtId="3" fontId="5" fillId="2" borderId="12" xfId="0" applyNumberFormat="1" applyFont="1" applyFill="1" applyBorder="1" applyAlignment="1">
      <alignment horizontal="center"/>
    </xf>
    <xf numFmtId="3" fontId="0" fillId="0" borderId="16" xfId="0" applyNumberFormat="1" applyBorder="1"/>
    <xf numFmtId="3" fontId="11" fillId="0" borderId="0" xfId="0" applyNumberFormat="1" applyFont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3" fontId="5" fillId="2" borderId="30" xfId="0" applyNumberFormat="1" applyFont="1" applyFill="1" applyBorder="1" applyAlignment="1">
      <alignment horizontal="center"/>
    </xf>
    <xf numFmtId="3" fontId="9" fillId="3" borderId="30" xfId="0" applyNumberFormat="1" applyFont="1" applyFill="1" applyBorder="1" applyAlignment="1">
      <alignment horizontal="center"/>
    </xf>
    <xf numFmtId="2" fontId="5" fillId="2" borderId="30" xfId="0" applyNumberFormat="1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49" fontId="5" fillId="2" borderId="31" xfId="0" applyNumberFormat="1" applyFont="1" applyFill="1" applyBorder="1" applyAlignment="1">
      <alignment horizontal="center"/>
    </xf>
    <xf numFmtId="1" fontId="5" fillId="2" borderId="32" xfId="0" applyNumberFormat="1" applyFont="1" applyFill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center"/>
    </xf>
    <xf numFmtId="3" fontId="5" fillId="6" borderId="35" xfId="0" applyNumberFormat="1" applyFont="1" applyFill="1" applyBorder="1" applyAlignment="1">
      <alignment horizontal="center"/>
    </xf>
    <xf numFmtId="164" fontId="5" fillId="6" borderId="35" xfId="0" applyNumberFormat="1" applyFont="1" applyFill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3" fontId="5" fillId="6" borderId="37" xfId="0" applyNumberFormat="1" applyFont="1" applyFill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49" fontId="5" fillId="8" borderId="36" xfId="0" applyNumberFormat="1" applyFont="1" applyFill="1" applyBorder="1" applyAlignment="1">
      <alignment horizontal="center"/>
    </xf>
    <xf numFmtId="49" fontId="5" fillId="8" borderId="25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70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510"/>
  <sheetViews>
    <sheetView showGridLines="0" tabSelected="1" topLeftCell="A473" workbookViewId="0">
      <pane xSplit="1" topLeftCell="B1" activePane="topRight" state="frozen"/>
      <selection pane="topRight" activeCell="K505" sqref="K505"/>
    </sheetView>
  </sheetViews>
  <sheetFormatPr baseColWidth="10" defaultColWidth="13.7265625" defaultRowHeight="12.5" x14ac:dyDescent="0.25"/>
  <cols>
    <col min="1" max="5" width="8.7265625" customWidth="1"/>
    <col min="6" max="6" width="8.7265625" style="20" customWidth="1"/>
    <col min="7" max="8" width="8.7265625" customWidth="1"/>
    <col min="9" max="9" width="8.7265625" style="20" customWidth="1"/>
    <col min="10" max="11" width="8.7265625" customWidth="1"/>
    <col min="12" max="12" width="8.7265625" style="20" customWidth="1"/>
    <col min="13" max="13" width="10" customWidth="1"/>
    <col min="14" max="15" width="9.26953125" customWidth="1"/>
    <col min="16" max="18" width="11.453125" customWidth="1"/>
    <col min="19" max="24" width="10.26953125" customWidth="1"/>
    <col min="25" max="25" width="14.7265625" style="21" customWidth="1"/>
    <col min="26" max="26" width="12.81640625" customWidth="1"/>
    <col min="32" max="32" width="13.7265625" style="20"/>
  </cols>
  <sheetData>
    <row r="1" spans="1:32" ht="20" x14ac:dyDescent="0.4">
      <c r="A1" s="1"/>
      <c r="B1" s="1"/>
      <c r="C1" s="2" t="s">
        <v>0</v>
      </c>
      <c r="D1" s="1"/>
      <c r="E1" s="5"/>
      <c r="F1" s="90" t="s">
        <v>142</v>
      </c>
      <c r="G1" s="5"/>
      <c r="H1" s="3"/>
      <c r="I1" s="3"/>
      <c r="J1" s="90" t="s">
        <v>143</v>
      </c>
      <c r="K1" s="3"/>
      <c r="L1" s="3"/>
      <c r="M1" s="3"/>
      <c r="N1" s="3"/>
      <c r="O1" s="3"/>
      <c r="Y1" s="4"/>
      <c r="Z1" s="3"/>
    </row>
    <row r="2" spans="1:32" x14ac:dyDescent="0.25">
      <c r="A2" s="1"/>
      <c r="B2" s="72" t="s">
        <v>1</v>
      </c>
      <c r="C2" s="72">
        <v>1620</v>
      </c>
      <c r="D2" s="73" t="s">
        <v>2</v>
      </c>
      <c r="E2" s="74">
        <v>350</v>
      </c>
      <c r="F2" s="75" t="s">
        <v>3</v>
      </c>
      <c r="G2" s="76">
        <v>500</v>
      </c>
      <c r="H2" s="3"/>
      <c r="I2" s="3"/>
      <c r="J2" s="3"/>
      <c r="K2" s="3"/>
      <c r="L2" s="3"/>
      <c r="M2" s="3"/>
      <c r="N2" s="3"/>
      <c r="O2" s="3"/>
      <c r="Y2" s="4"/>
      <c r="Z2" s="3"/>
    </row>
    <row r="3" spans="1:32" ht="13.5" thickBot="1" x14ac:dyDescent="0.35">
      <c r="A3" s="6"/>
      <c r="B3" s="77"/>
      <c r="C3" s="78" t="s">
        <v>4</v>
      </c>
      <c r="D3" s="79" t="s">
        <v>2</v>
      </c>
      <c r="E3" s="80">
        <v>567</v>
      </c>
      <c r="F3" s="81" t="s">
        <v>3</v>
      </c>
      <c r="G3" s="82">
        <v>810</v>
      </c>
      <c r="H3" s="3"/>
      <c r="I3" s="3"/>
      <c r="J3" s="3"/>
      <c r="K3" s="3"/>
      <c r="L3" s="3"/>
      <c r="M3" s="3"/>
      <c r="N3" s="3"/>
      <c r="O3" s="3"/>
      <c r="Y3" s="4"/>
      <c r="Z3" s="3"/>
    </row>
    <row r="4" spans="1:32" ht="13" thickTop="1" x14ac:dyDescent="0.25">
      <c r="A4" s="27" t="s">
        <v>5</v>
      </c>
      <c r="B4" s="28" t="s">
        <v>6</v>
      </c>
      <c r="C4" s="28" t="s">
        <v>6</v>
      </c>
      <c r="D4" s="28" t="s">
        <v>7</v>
      </c>
      <c r="E4" s="28" t="s">
        <v>8</v>
      </c>
      <c r="F4" s="29" t="s">
        <v>2</v>
      </c>
      <c r="G4" s="28" t="s">
        <v>9</v>
      </c>
      <c r="H4" s="28" t="s">
        <v>10</v>
      </c>
      <c r="I4" s="29" t="s">
        <v>3</v>
      </c>
      <c r="J4" s="28" t="s">
        <v>11</v>
      </c>
      <c r="K4" s="28" t="s">
        <v>12</v>
      </c>
      <c r="L4" s="29" t="s">
        <v>13</v>
      </c>
      <c r="M4" s="34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9" t="s">
        <v>14</v>
      </c>
      <c r="Z4" s="5"/>
      <c r="AF4" s="52" t="s">
        <v>140</v>
      </c>
    </row>
    <row r="5" spans="1:32" ht="13" thickBot="1" x14ac:dyDescent="0.3">
      <c r="A5" s="30" t="s">
        <v>15</v>
      </c>
      <c r="B5" s="31" t="s">
        <v>16</v>
      </c>
      <c r="C5" s="32" t="s">
        <v>17</v>
      </c>
      <c r="D5" s="30" t="s">
        <v>18</v>
      </c>
      <c r="E5" s="30" t="s">
        <v>18</v>
      </c>
      <c r="F5" s="33" t="s">
        <v>19</v>
      </c>
      <c r="G5" s="30" t="s">
        <v>18</v>
      </c>
      <c r="H5" s="30" t="s">
        <v>18</v>
      </c>
      <c r="I5" s="33" t="s">
        <v>19</v>
      </c>
      <c r="J5" s="30" t="s">
        <v>18</v>
      </c>
      <c r="K5" s="30" t="s">
        <v>18</v>
      </c>
      <c r="L5" s="33" t="s">
        <v>19</v>
      </c>
      <c r="M5" s="34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32" t="s">
        <v>20</v>
      </c>
      <c r="Z5" s="5"/>
      <c r="AF5" s="88" t="s">
        <v>141</v>
      </c>
    </row>
    <row r="6" spans="1:32" ht="13" thickTop="1" x14ac:dyDescent="0.25">
      <c r="A6" s="7" t="s">
        <v>21</v>
      </c>
      <c r="B6" s="8">
        <v>35717</v>
      </c>
      <c r="C6" s="8">
        <v>1191</v>
      </c>
      <c r="D6" s="8">
        <v>184</v>
      </c>
      <c r="E6" s="8">
        <v>11</v>
      </c>
      <c r="F6" s="8">
        <v>94</v>
      </c>
      <c r="G6" s="8">
        <v>137</v>
      </c>
      <c r="H6" s="8">
        <v>20</v>
      </c>
      <c r="I6" s="8">
        <v>80</v>
      </c>
      <c r="J6" s="8">
        <v>335</v>
      </c>
      <c r="K6" s="8">
        <v>80</v>
      </c>
      <c r="L6" s="8">
        <v>64</v>
      </c>
      <c r="M6" s="3"/>
      <c r="N6" s="3"/>
      <c r="O6" s="3"/>
      <c r="Y6" s="9">
        <v>0.67</v>
      </c>
      <c r="Z6" s="3"/>
      <c r="AF6" s="89">
        <f>(0.8*C6*G6)/60</f>
        <v>2175.56</v>
      </c>
    </row>
    <row r="7" spans="1:32" x14ac:dyDescent="0.25">
      <c r="A7" s="7" t="s">
        <v>22</v>
      </c>
      <c r="B7" s="8">
        <v>27414</v>
      </c>
      <c r="C7" s="8">
        <v>979</v>
      </c>
      <c r="D7" s="8">
        <v>199</v>
      </c>
      <c r="E7" s="8">
        <v>13</v>
      </c>
      <c r="F7" s="8">
        <v>93</v>
      </c>
      <c r="G7" s="8">
        <v>165</v>
      </c>
      <c r="H7" s="8">
        <v>9</v>
      </c>
      <c r="I7" s="8">
        <v>95</v>
      </c>
      <c r="J7" s="8">
        <v>558</v>
      </c>
      <c r="K7" s="8">
        <v>86</v>
      </c>
      <c r="L7" s="8">
        <v>82</v>
      </c>
      <c r="M7" s="3"/>
      <c r="N7" s="3"/>
      <c r="O7" s="3"/>
      <c r="Y7" s="9">
        <v>0.87</v>
      </c>
      <c r="Z7" s="3"/>
      <c r="AF7" s="89">
        <f t="shared" ref="AF7:AF17" si="0">(0.8*C7*G7)/60</f>
        <v>2153.8000000000002</v>
      </c>
    </row>
    <row r="8" spans="1:32" x14ac:dyDescent="0.25">
      <c r="A8" s="7" t="s">
        <v>23</v>
      </c>
      <c r="B8" s="8">
        <v>29254</v>
      </c>
      <c r="C8" s="8">
        <v>914</v>
      </c>
      <c r="D8" s="8">
        <v>211</v>
      </c>
      <c r="E8" s="8">
        <v>13</v>
      </c>
      <c r="F8" s="8">
        <v>94</v>
      </c>
      <c r="G8" s="8">
        <v>199</v>
      </c>
      <c r="H8" s="8">
        <v>7</v>
      </c>
      <c r="I8" s="8">
        <v>96</v>
      </c>
      <c r="J8" s="8">
        <v>674</v>
      </c>
      <c r="K8" s="8">
        <v>66</v>
      </c>
      <c r="L8" s="8">
        <v>90</v>
      </c>
      <c r="M8" s="3"/>
      <c r="N8" s="3"/>
      <c r="O8" s="3"/>
      <c r="Y8" s="9">
        <v>0.91</v>
      </c>
      <c r="Z8" s="3"/>
      <c r="AF8" s="89">
        <f t="shared" si="0"/>
        <v>2425.146666666667</v>
      </c>
    </row>
    <row r="9" spans="1:32" x14ac:dyDescent="0.25">
      <c r="A9" s="7" t="s">
        <v>24</v>
      </c>
      <c r="B9" s="8">
        <v>33313</v>
      </c>
      <c r="C9" s="8">
        <v>1110</v>
      </c>
      <c r="D9" s="8">
        <v>241</v>
      </c>
      <c r="E9" s="8">
        <v>21</v>
      </c>
      <c r="F9" s="8">
        <v>91</v>
      </c>
      <c r="G9" s="8">
        <v>174</v>
      </c>
      <c r="H9" s="8">
        <v>11</v>
      </c>
      <c r="I9" s="8">
        <v>94</v>
      </c>
      <c r="J9" s="8">
        <v>555</v>
      </c>
      <c r="K9" s="8">
        <v>77</v>
      </c>
      <c r="L9" s="8">
        <v>85</v>
      </c>
      <c r="M9" s="3"/>
      <c r="N9" s="3"/>
      <c r="O9" s="3"/>
      <c r="Y9" s="9">
        <v>0.76</v>
      </c>
      <c r="Z9" s="3"/>
      <c r="AF9" s="89">
        <f t="shared" si="0"/>
        <v>2575.1999999999998</v>
      </c>
    </row>
    <row r="10" spans="1:32" x14ac:dyDescent="0.25">
      <c r="A10" s="7" t="s">
        <v>25</v>
      </c>
      <c r="B10" s="8">
        <v>25519</v>
      </c>
      <c r="C10" s="8">
        <v>823</v>
      </c>
      <c r="D10" s="8">
        <v>202</v>
      </c>
      <c r="E10" s="8">
        <v>16</v>
      </c>
      <c r="F10" s="8">
        <v>92</v>
      </c>
      <c r="G10" s="8">
        <v>212</v>
      </c>
      <c r="H10" s="8">
        <v>13</v>
      </c>
      <c r="I10" s="8">
        <v>94</v>
      </c>
      <c r="J10" s="8">
        <v>549</v>
      </c>
      <c r="K10" s="8">
        <v>66</v>
      </c>
      <c r="L10" s="8">
        <v>87</v>
      </c>
      <c r="M10" s="3"/>
      <c r="N10" s="3"/>
      <c r="O10" s="3"/>
      <c r="Y10" s="9">
        <v>0.85</v>
      </c>
      <c r="Z10" s="3"/>
      <c r="AF10" s="89">
        <f t="shared" si="0"/>
        <v>2326.3466666666668</v>
      </c>
    </row>
    <row r="11" spans="1:32" x14ac:dyDescent="0.25">
      <c r="A11" s="7" t="s">
        <v>26</v>
      </c>
      <c r="B11" s="8">
        <v>27734</v>
      </c>
      <c r="C11" s="8">
        <v>924</v>
      </c>
      <c r="D11" s="8">
        <v>213</v>
      </c>
      <c r="E11" s="8">
        <v>34</v>
      </c>
      <c r="F11" s="8">
        <v>84</v>
      </c>
      <c r="G11" s="8">
        <v>216</v>
      </c>
      <c r="H11" s="8">
        <v>10</v>
      </c>
      <c r="I11" s="8">
        <v>96</v>
      </c>
      <c r="J11" s="8">
        <v>567</v>
      </c>
      <c r="K11" s="8">
        <v>59</v>
      </c>
      <c r="L11" s="8">
        <v>90</v>
      </c>
      <c r="M11" s="3"/>
      <c r="N11" s="3"/>
      <c r="O11" s="3"/>
      <c r="Y11" s="9">
        <v>0.83</v>
      </c>
      <c r="Z11" s="3"/>
      <c r="AF11" s="89">
        <f t="shared" si="0"/>
        <v>2661.1200000000003</v>
      </c>
    </row>
    <row r="12" spans="1:32" x14ac:dyDescent="0.25">
      <c r="A12" s="7" t="s">
        <v>27</v>
      </c>
      <c r="B12" s="8">
        <v>23462</v>
      </c>
      <c r="C12" s="8">
        <v>757</v>
      </c>
      <c r="D12" s="8">
        <v>253</v>
      </c>
      <c r="E12" s="8">
        <v>25</v>
      </c>
      <c r="F12" s="8">
        <v>90</v>
      </c>
      <c r="G12" s="8">
        <v>225</v>
      </c>
      <c r="H12" s="8">
        <v>14</v>
      </c>
      <c r="I12" s="8">
        <v>95</v>
      </c>
      <c r="J12" s="8">
        <v>594</v>
      </c>
      <c r="K12" s="8">
        <v>68</v>
      </c>
      <c r="L12" s="8">
        <v>88</v>
      </c>
      <c r="M12" s="3"/>
      <c r="N12" s="3"/>
      <c r="O12" s="3"/>
      <c r="Y12" s="9">
        <v>1.01</v>
      </c>
      <c r="Z12" s="3"/>
      <c r="AF12" s="89">
        <f t="shared" si="0"/>
        <v>2271</v>
      </c>
    </row>
    <row r="13" spans="1:32" x14ac:dyDescent="0.25">
      <c r="A13" s="7" t="s">
        <v>28</v>
      </c>
      <c r="B13" s="8">
        <v>28644</v>
      </c>
      <c r="C13" s="8">
        <v>924</v>
      </c>
      <c r="D13" s="8">
        <v>229</v>
      </c>
      <c r="E13" s="8">
        <v>24</v>
      </c>
      <c r="F13" s="8">
        <v>89</v>
      </c>
      <c r="G13" s="8">
        <v>222</v>
      </c>
      <c r="H13" s="8">
        <v>13</v>
      </c>
      <c r="I13" s="8">
        <v>94</v>
      </c>
      <c r="J13" s="8">
        <v>653</v>
      </c>
      <c r="K13" s="8">
        <v>56</v>
      </c>
      <c r="L13" s="8">
        <v>91</v>
      </c>
      <c r="M13" s="3"/>
      <c r="N13" s="3"/>
      <c r="O13" s="3"/>
      <c r="Y13" s="9">
        <v>0.81</v>
      </c>
      <c r="Z13" s="3"/>
      <c r="AF13" s="89">
        <f t="shared" si="0"/>
        <v>2735.0400000000004</v>
      </c>
    </row>
    <row r="14" spans="1:32" x14ac:dyDescent="0.25">
      <c r="A14" s="7" t="s">
        <v>29</v>
      </c>
      <c r="B14" s="8">
        <v>27720</v>
      </c>
      <c r="C14" s="8">
        <v>924</v>
      </c>
      <c r="D14" s="8">
        <v>230</v>
      </c>
      <c r="E14" s="8">
        <v>27</v>
      </c>
      <c r="F14" s="8">
        <v>88</v>
      </c>
      <c r="G14" s="8">
        <v>218</v>
      </c>
      <c r="H14" s="8">
        <v>17</v>
      </c>
      <c r="I14" s="8">
        <v>95</v>
      </c>
      <c r="J14" s="8">
        <v>620</v>
      </c>
      <c r="K14" s="8">
        <v>56</v>
      </c>
      <c r="L14" s="8">
        <v>91</v>
      </c>
      <c r="M14" s="3"/>
      <c r="N14" s="3"/>
      <c r="O14" s="3"/>
      <c r="Y14" s="9">
        <v>0.85</v>
      </c>
      <c r="Z14" s="3"/>
      <c r="AF14" s="89">
        <f t="shared" si="0"/>
        <v>2685.76</v>
      </c>
    </row>
    <row r="15" spans="1:32" x14ac:dyDescent="0.25">
      <c r="A15" s="7" t="s">
        <v>28</v>
      </c>
      <c r="B15" s="8">
        <v>32145</v>
      </c>
      <c r="C15" s="8">
        <v>1037</v>
      </c>
      <c r="D15" s="8">
        <v>273</v>
      </c>
      <c r="E15" s="8">
        <v>24</v>
      </c>
      <c r="F15" s="8">
        <v>90</v>
      </c>
      <c r="G15" s="8">
        <v>219</v>
      </c>
      <c r="H15" s="8">
        <v>15</v>
      </c>
      <c r="I15" s="8">
        <v>93</v>
      </c>
      <c r="J15" s="8">
        <v>677</v>
      </c>
      <c r="K15" s="8">
        <v>57</v>
      </c>
      <c r="L15" s="8">
        <v>92</v>
      </c>
      <c r="M15" s="3"/>
      <c r="N15" s="3"/>
      <c r="O15" s="3"/>
      <c r="Y15" s="9">
        <v>0.86</v>
      </c>
      <c r="Z15" s="3"/>
      <c r="AF15" s="89">
        <f t="shared" si="0"/>
        <v>3028.04</v>
      </c>
    </row>
    <row r="16" spans="1:32" x14ac:dyDescent="0.25">
      <c r="A16" s="7" t="s">
        <v>30</v>
      </c>
      <c r="B16" s="8">
        <v>25825</v>
      </c>
      <c r="C16" s="8">
        <v>861</v>
      </c>
      <c r="D16" s="8">
        <v>220</v>
      </c>
      <c r="E16" s="8">
        <v>31</v>
      </c>
      <c r="F16" s="8">
        <v>86</v>
      </c>
      <c r="G16" s="8">
        <v>210</v>
      </c>
      <c r="H16" s="8">
        <v>19</v>
      </c>
      <c r="I16" s="8">
        <v>91</v>
      </c>
      <c r="J16" s="8">
        <v>662</v>
      </c>
      <c r="K16" s="8">
        <v>68</v>
      </c>
      <c r="L16" s="8">
        <v>90</v>
      </c>
      <c r="M16" s="3"/>
      <c r="N16" s="3"/>
      <c r="O16" s="3"/>
      <c r="Y16" s="9">
        <v>0.96</v>
      </c>
      <c r="Z16" s="3"/>
      <c r="AF16" s="89">
        <f t="shared" si="0"/>
        <v>2410.8000000000002</v>
      </c>
    </row>
    <row r="17" spans="1:32" ht="13" thickBot="1" x14ac:dyDescent="0.3">
      <c r="A17" s="7" t="s">
        <v>31</v>
      </c>
      <c r="B17" s="8">
        <v>31666</v>
      </c>
      <c r="C17" s="8">
        <v>1021</v>
      </c>
      <c r="D17" s="8">
        <v>226</v>
      </c>
      <c r="E17" s="8">
        <v>24</v>
      </c>
      <c r="F17" s="8">
        <v>89</v>
      </c>
      <c r="G17" s="8">
        <v>221</v>
      </c>
      <c r="H17" s="8">
        <v>15</v>
      </c>
      <c r="I17" s="8">
        <v>96</v>
      </c>
      <c r="J17" s="8">
        <v>638</v>
      </c>
      <c r="K17" s="8">
        <v>63</v>
      </c>
      <c r="L17" s="8">
        <v>90</v>
      </c>
      <c r="M17" s="3"/>
      <c r="N17" s="3"/>
      <c r="O17" s="3"/>
      <c r="Y17" s="9">
        <v>0.77</v>
      </c>
      <c r="Z17" s="3"/>
      <c r="AF17" s="89">
        <f t="shared" si="0"/>
        <v>3008.5466666666671</v>
      </c>
    </row>
    <row r="18" spans="1:32" ht="13" thickTop="1" x14ac:dyDescent="0.25">
      <c r="A18" s="10" t="s">
        <v>32</v>
      </c>
      <c r="B18" s="11">
        <f>SUM(B6:B17)</f>
        <v>348413</v>
      </c>
      <c r="C18" s="11">
        <f t="shared" ref="C18:J18" si="1">SUM(C6:C17)</f>
        <v>11465</v>
      </c>
      <c r="D18" s="11">
        <f t="shared" si="1"/>
        <v>2681</v>
      </c>
      <c r="E18" s="11">
        <f>SUM(E6:E17)</f>
        <v>263</v>
      </c>
      <c r="F18" s="11">
        <f>SUM(F6:F17)</f>
        <v>1080</v>
      </c>
      <c r="G18" s="11">
        <f>SUM(G6:G17)</f>
        <v>2418</v>
      </c>
      <c r="H18" s="11">
        <f>SUM(H6:H17)</f>
        <v>163</v>
      </c>
      <c r="I18" s="11">
        <f>SUM(I6:I17)</f>
        <v>1119</v>
      </c>
      <c r="J18" s="11">
        <f t="shared" si="1"/>
        <v>7082</v>
      </c>
      <c r="K18" s="11">
        <f>SUM(K6:K17)</f>
        <v>802</v>
      </c>
      <c r="L18" s="11">
        <f>SUM(L6:L17)</f>
        <v>1040</v>
      </c>
      <c r="M18" s="3"/>
      <c r="N18" s="3"/>
      <c r="O18" s="3"/>
      <c r="Y18" s="12">
        <f>SUM(Y6:Y17)</f>
        <v>10.149999999999999</v>
      </c>
      <c r="Z18" s="3"/>
      <c r="AF18" s="85"/>
    </row>
    <row r="19" spans="1:32" ht="13" thickBot="1" x14ac:dyDescent="0.3">
      <c r="A19" s="13" t="s">
        <v>33</v>
      </c>
      <c r="B19" s="14">
        <f>B18/12</f>
        <v>29034.416666666668</v>
      </c>
      <c r="C19" s="14">
        <f t="shared" ref="C19:J19" si="2">C18/12</f>
        <v>955.41666666666663</v>
      </c>
      <c r="D19" s="14">
        <f t="shared" si="2"/>
        <v>223.41666666666666</v>
      </c>
      <c r="E19" s="14">
        <f>E18/12</f>
        <v>21.916666666666668</v>
      </c>
      <c r="F19" s="14">
        <f>F18/12</f>
        <v>90</v>
      </c>
      <c r="G19" s="14">
        <f>G18/12</f>
        <v>201.5</v>
      </c>
      <c r="H19" s="14">
        <f>H18/12</f>
        <v>13.583333333333334</v>
      </c>
      <c r="I19" s="14">
        <f>I18/12</f>
        <v>93.25</v>
      </c>
      <c r="J19" s="14">
        <f t="shared" si="2"/>
        <v>590.16666666666663</v>
      </c>
      <c r="K19" s="14">
        <f>K18/12</f>
        <v>66.833333333333329</v>
      </c>
      <c r="L19" s="14">
        <f>L18/12</f>
        <v>86.666666666666671</v>
      </c>
      <c r="M19" s="3"/>
      <c r="N19" s="3"/>
      <c r="O19" s="3"/>
      <c r="P19" s="35"/>
      <c r="Q19" s="35"/>
      <c r="R19" s="35"/>
      <c r="S19" s="35"/>
      <c r="T19" s="35"/>
      <c r="U19" s="35"/>
      <c r="V19" s="35"/>
      <c r="W19" s="35"/>
      <c r="X19" s="35"/>
      <c r="Y19" s="15">
        <f>Y18/12</f>
        <v>0.84583333333333321</v>
      </c>
      <c r="Z19" s="3"/>
      <c r="AF19" s="86">
        <f>AVERAGE(AF6:AF17)</f>
        <v>2538.0300000000002</v>
      </c>
    </row>
    <row r="20" spans="1:32" s="16" customFormat="1" ht="13.5" thickTop="1" x14ac:dyDescent="0.3">
      <c r="AF20" s="87"/>
    </row>
    <row r="21" spans="1:32" s="16" customFormat="1" ht="13.5" thickBot="1" x14ac:dyDescent="0.35">
      <c r="AF21" s="87"/>
    </row>
    <row r="22" spans="1:32" ht="13" thickTop="1" x14ac:dyDescent="0.25">
      <c r="A22" s="27" t="s">
        <v>5</v>
      </c>
      <c r="B22" s="28" t="s">
        <v>6</v>
      </c>
      <c r="C22" s="28" t="s">
        <v>6</v>
      </c>
      <c r="D22" s="28" t="s">
        <v>7</v>
      </c>
      <c r="E22" s="28" t="s">
        <v>8</v>
      </c>
      <c r="F22" s="29" t="s">
        <v>2</v>
      </c>
      <c r="G22" s="28" t="s">
        <v>9</v>
      </c>
      <c r="H22" s="28" t="s">
        <v>10</v>
      </c>
      <c r="I22" s="29" t="s">
        <v>3</v>
      </c>
      <c r="J22" s="28" t="s">
        <v>11</v>
      </c>
      <c r="K22" s="28" t="s">
        <v>12</v>
      </c>
      <c r="L22" s="29" t="s">
        <v>13</v>
      </c>
      <c r="M22" s="34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29" t="s">
        <v>14</v>
      </c>
      <c r="Z22" s="5"/>
      <c r="AF22" s="52" t="s">
        <v>140</v>
      </c>
    </row>
    <row r="23" spans="1:32" ht="13" thickBot="1" x14ac:dyDescent="0.3">
      <c r="A23" s="30" t="s">
        <v>34</v>
      </c>
      <c r="B23" s="31" t="s">
        <v>16</v>
      </c>
      <c r="C23" s="32" t="s">
        <v>17</v>
      </c>
      <c r="D23" s="30" t="s">
        <v>35</v>
      </c>
      <c r="E23" s="30" t="s">
        <v>35</v>
      </c>
      <c r="F23" s="33" t="s">
        <v>19</v>
      </c>
      <c r="G23" s="30" t="s">
        <v>35</v>
      </c>
      <c r="H23" s="30" t="s">
        <v>35</v>
      </c>
      <c r="I23" s="33" t="s">
        <v>19</v>
      </c>
      <c r="J23" s="30" t="s">
        <v>35</v>
      </c>
      <c r="K23" s="30" t="s">
        <v>35</v>
      </c>
      <c r="L23" s="33" t="s">
        <v>19</v>
      </c>
      <c r="M23" s="34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32" t="s">
        <v>20</v>
      </c>
      <c r="Z23" s="5"/>
      <c r="AF23" s="88" t="s">
        <v>141</v>
      </c>
    </row>
    <row r="24" spans="1:32" ht="13" thickTop="1" x14ac:dyDescent="0.25">
      <c r="A24" s="7" t="s">
        <v>21</v>
      </c>
      <c r="B24" s="8">
        <v>31816</v>
      </c>
      <c r="C24" s="8">
        <v>1026</v>
      </c>
      <c r="D24" s="8">
        <v>257</v>
      </c>
      <c r="E24" s="8">
        <v>17</v>
      </c>
      <c r="F24" s="8">
        <v>93</v>
      </c>
      <c r="G24" s="8">
        <v>246</v>
      </c>
      <c r="H24" s="8">
        <v>15</v>
      </c>
      <c r="I24" s="8">
        <v>94</v>
      </c>
      <c r="J24" s="8">
        <v>688</v>
      </c>
      <c r="K24" s="8">
        <v>57</v>
      </c>
      <c r="L24" s="8">
        <v>92</v>
      </c>
      <c r="M24" s="3"/>
      <c r="N24" s="3"/>
      <c r="O24" s="3"/>
      <c r="Y24" s="9">
        <v>0.79</v>
      </c>
      <c r="Z24" s="3"/>
      <c r="AF24" s="89">
        <f>(0.8*C24*G24)/60</f>
        <v>3365.28</v>
      </c>
    </row>
    <row r="25" spans="1:32" x14ac:dyDescent="0.25">
      <c r="A25" s="7" t="s">
        <v>22</v>
      </c>
      <c r="B25" s="8">
        <v>29783</v>
      </c>
      <c r="C25" s="8">
        <v>1064</v>
      </c>
      <c r="D25" s="8">
        <v>219</v>
      </c>
      <c r="E25" s="8">
        <v>22</v>
      </c>
      <c r="F25" s="8">
        <v>90</v>
      </c>
      <c r="G25" s="8">
        <v>215</v>
      </c>
      <c r="H25" s="8">
        <v>18</v>
      </c>
      <c r="I25" s="8">
        <v>92</v>
      </c>
      <c r="J25" s="8">
        <v>677</v>
      </c>
      <c r="K25" s="8">
        <v>61</v>
      </c>
      <c r="L25" s="8">
        <v>91</v>
      </c>
      <c r="M25" s="3"/>
      <c r="N25" s="3"/>
      <c r="O25" s="3"/>
      <c r="Y25" s="9">
        <v>0.75</v>
      </c>
      <c r="Z25" s="3"/>
      <c r="AF25" s="89">
        <f t="shared" ref="AF25:AF35" si="3">(0.8*C25*G25)/60</f>
        <v>3050.1333333333332</v>
      </c>
    </row>
    <row r="26" spans="1:32" x14ac:dyDescent="0.25">
      <c r="A26" s="7" t="s">
        <v>23</v>
      </c>
      <c r="B26" s="8">
        <v>27699</v>
      </c>
      <c r="C26" s="8">
        <v>896</v>
      </c>
      <c r="D26" s="8">
        <v>230</v>
      </c>
      <c r="E26" s="8">
        <v>25</v>
      </c>
      <c r="F26" s="8">
        <v>89</v>
      </c>
      <c r="G26" s="8">
        <v>214</v>
      </c>
      <c r="H26" s="8">
        <v>18</v>
      </c>
      <c r="I26" s="8">
        <v>92</v>
      </c>
      <c r="J26" s="8">
        <v>707</v>
      </c>
      <c r="K26" s="8">
        <v>65</v>
      </c>
      <c r="L26" s="8">
        <v>91</v>
      </c>
      <c r="M26" s="3"/>
      <c r="N26" s="3"/>
      <c r="O26" s="3"/>
      <c r="Y26" s="9">
        <v>0.84</v>
      </c>
      <c r="Z26" s="3"/>
      <c r="AF26" s="89">
        <f t="shared" si="3"/>
        <v>2556.586666666667</v>
      </c>
    </row>
    <row r="27" spans="1:32" x14ac:dyDescent="0.25">
      <c r="A27" s="7" t="s">
        <v>24</v>
      </c>
      <c r="B27" s="8">
        <v>26534</v>
      </c>
      <c r="C27" s="8">
        <v>884</v>
      </c>
      <c r="D27" s="8">
        <v>248</v>
      </c>
      <c r="E27" s="8">
        <v>23</v>
      </c>
      <c r="F27" s="8">
        <v>91</v>
      </c>
      <c r="G27" s="8">
        <v>234</v>
      </c>
      <c r="H27" s="8">
        <v>16</v>
      </c>
      <c r="I27" s="8">
        <v>93</v>
      </c>
      <c r="J27" s="8">
        <v>750</v>
      </c>
      <c r="K27" s="8">
        <v>65</v>
      </c>
      <c r="L27" s="8">
        <v>91</v>
      </c>
      <c r="M27" s="3"/>
      <c r="N27" s="3"/>
      <c r="O27" s="3"/>
      <c r="Y27" s="9">
        <v>0.88</v>
      </c>
      <c r="Z27" s="3"/>
      <c r="AF27" s="89">
        <f t="shared" si="3"/>
        <v>2758.0800000000004</v>
      </c>
    </row>
    <row r="28" spans="1:32" x14ac:dyDescent="0.25">
      <c r="A28" s="7" t="s">
        <v>25</v>
      </c>
      <c r="B28" s="8">
        <v>27527</v>
      </c>
      <c r="C28" s="8">
        <v>888</v>
      </c>
      <c r="D28" s="8">
        <v>209</v>
      </c>
      <c r="E28" s="8">
        <v>46</v>
      </c>
      <c r="F28" s="8">
        <v>78</v>
      </c>
      <c r="G28" s="8">
        <v>223</v>
      </c>
      <c r="H28" s="8">
        <v>19</v>
      </c>
      <c r="I28" s="8">
        <v>92</v>
      </c>
      <c r="J28" s="8">
        <v>654</v>
      </c>
      <c r="K28" s="8">
        <v>72</v>
      </c>
      <c r="L28" s="8">
        <v>89</v>
      </c>
      <c r="M28" s="3"/>
      <c r="N28" s="3"/>
      <c r="O28" s="3"/>
      <c r="Y28" s="9">
        <v>0.94</v>
      </c>
      <c r="Z28" s="3"/>
      <c r="AF28" s="89">
        <f t="shared" si="3"/>
        <v>2640.32</v>
      </c>
    </row>
    <row r="29" spans="1:32" x14ac:dyDescent="0.25">
      <c r="A29" s="7" t="s">
        <v>26</v>
      </c>
      <c r="B29" s="8">
        <v>26034</v>
      </c>
      <c r="C29" s="8">
        <v>868</v>
      </c>
      <c r="D29" s="8">
        <v>195</v>
      </c>
      <c r="E29" s="8">
        <v>45</v>
      </c>
      <c r="F29" s="8">
        <v>77</v>
      </c>
      <c r="G29" s="8">
        <v>214</v>
      </c>
      <c r="H29" s="8">
        <v>19</v>
      </c>
      <c r="I29" s="8">
        <v>91</v>
      </c>
      <c r="J29" s="8">
        <v>696</v>
      </c>
      <c r="K29" s="8">
        <v>61</v>
      </c>
      <c r="L29" s="8">
        <v>91</v>
      </c>
      <c r="M29" s="3"/>
      <c r="N29" s="3"/>
      <c r="O29" s="3"/>
      <c r="Y29" s="9">
        <v>0.7</v>
      </c>
      <c r="Z29" s="3"/>
      <c r="AF29" s="89">
        <f t="shared" si="3"/>
        <v>2476.6933333333336</v>
      </c>
    </row>
    <row r="30" spans="1:32" x14ac:dyDescent="0.25">
      <c r="A30" s="7" t="s">
        <v>27</v>
      </c>
      <c r="B30" s="8">
        <v>29149</v>
      </c>
      <c r="C30" s="8">
        <v>940</v>
      </c>
      <c r="D30" s="8">
        <v>211</v>
      </c>
      <c r="E30" s="8">
        <v>29</v>
      </c>
      <c r="F30" s="8">
        <v>86</v>
      </c>
      <c r="G30" s="8">
        <v>201</v>
      </c>
      <c r="H30" s="8">
        <v>13</v>
      </c>
      <c r="I30" s="8">
        <v>94</v>
      </c>
      <c r="J30" s="8">
        <v>696</v>
      </c>
      <c r="K30" s="8">
        <v>59</v>
      </c>
      <c r="L30" s="8">
        <v>92</v>
      </c>
      <c r="M30" s="3"/>
      <c r="N30" s="3"/>
      <c r="O30" s="3"/>
      <c r="Y30" s="9">
        <v>0.75</v>
      </c>
      <c r="Z30" s="3"/>
      <c r="AF30" s="89">
        <f t="shared" si="3"/>
        <v>2519.1999999999998</v>
      </c>
    </row>
    <row r="31" spans="1:32" x14ac:dyDescent="0.25">
      <c r="A31" s="7" t="s">
        <v>28</v>
      </c>
      <c r="B31" s="8">
        <v>29427</v>
      </c>
      <c r="C31" s="8">
        <v>949</v>
      </c>
      <c r="D31" s="8">
        <v>220</v>
      </c>
      <c r="E31" s="8">
        <v>20</v>
      </c>
      <c r="F31" s="8">
        <v>91</v>
      </c>
      <c r="G31" s="8">
        <v>222</v>
      </c>
      <c r="H31" s="8">
        <v>13</v>
      </c>
      <c r="I31" s="8">
        <v>94</v>
      </c>
      <c r="J31" s="8">
        <v>690</v>
      </c>
      <c r="K31" s="8">
        <v>53</v>
      </c>
      <c r="L31" s="8">
        <v>92</v>
      </c>
      <c r="M31" s="3"/>
      <c r="N31" s="3"/>
      <c r="O31" s="3"/>
      <c r="Y31" s="9">
        <v>0.75</v>
      </c>
      <c r="Z31" s="3"/>
      <c r="AF31" s="89">
        <f t="shared" si="3"/>
        <v>2809.0400000000004</v>
      </c>
    </row>
    <row r="32" spans="1:32" x14ac:dyDescent="0.25">
      <c r="A32" s="7" t="s">
        <v>29</v>
      </c>
      <c r="B32" s="8">
        <v>26072</v>
      </c>
      <c r="C32" s="8">
        <v>869</v>
      </c>
      <c r="D32" s="8">
        <v>236</v>
      </c>
      <c r="E32" s="8">
        <v>20</v>
      </c>
      <c r="F32" s="17">
        <f>(D32-E32)*100/D32</f>
        <v>91.525423728813564</v>
      </c>
      <c r="G32" s="8">
        <v>234</v>
      </c>
      <c r="H32" s="8">
        <v>15</v>
      </c>
      <c r="I32" s="8">
        <v>94</v>
      </c>
      <c r="J32" s="8">
        <v>781</v>
      </c>
      <c r="K32" s="8">
        <v>55</v>
      </c>
      <c r="L32" s="8">
        <v>93</v>
      </c>
      <c r="M32" s="3"/>
      <c r="N32" s="3"/>
      <c r="O32" s="3"/>
      <c r="Y32" s="9">
        <v>0.86</v>
      </c>
      <c r="Z32" s="3"/>
      <c r="AF32" s="89">
        <f t="shared" si="3"/>
        <v>2711.28</v>
      </c>
    </row>
    <row r="33" spans="1:32" x14ac:dyDescent="0.25">
      <c r="A33" s="7" t="s">
        <v>36</v>
      </c>
      <c r="B33" s="8">
        <v>23211</v>
      </c>
      <c r="C33" s="8">
        <v>749</v>
      </c>
      <c r="D33" s="8">
        <v>235</v>
      </c>
      <c r="E33" s="8">
        <v>28</v>
      </c>
      <c r="F33" s="17">
        <f>(D33-E33)*100/D33</f>
        <v>88.085106382978722</v>
      </c>
      <c r="G33" s="8">
        <v>233</v>
      </c>
      <c r="H33" s="8">
        <v>18</v>
      </c>
      <c r="I33" s="8">
        <v>92</v>
      </c>
      <c r="J33" s="8">
        <v>759</v>
      </c>
      <c r="K33" s="8">
        <v>57</v>
      </c>
      <c r="L33" s="8">
        <v>93</v>
      </c>
      <c r="M33" s="3"/>
      <c r="N33" s="3"/>
      <c r="O33" s="3"/>
      <c r="Y33" s="9">
        <v>0.95</v>
      </c>
      <c r="Z33" s="3"/>
      <c r="AF33" s="89">
        <f t="shared" si="3"/>
        <v>2326.8933333333334</v>
      </c>
    </row>
    <row r="34" spans="1:32" x14ac:dyDescent="0.25">
      <c r="A34" s="7" t="s">
        <v>30</v>
      </c>
      <c r="B34" s="8">
        <v>22770</v>
      </c>
      <c r="C34" s="8">
        <v>759</v>
      </c>
      <c r="D34" s="8">
        <v>231</v>
      </c>
      <c r="E34" s="8">
        <v>23</v>
      </c>
      <c r="F34" s="17">
        <f>(D34-E34)*100/D34</f>
        <v>90.043290043290042</v>
      </c>
      <c r="G34" s="8">
        <v>243</v>
      </c>
      <c r="H34" s="8">
        <v>15</v>
      </c>
      <c r="I34" s="8">
        <v>94</v>
      </c>
      <c r="J34" s="8">
        <v>709</v>
      </c>
      <c r="K34" s="8">
        <v>57</v>
      </c>
      <c r="L34" s="8">
        <v>92</v>
      </c>
      <c r="M34" s="3"/>
      <c r="N34" s="3"/>
      <c r="O34" s="3"/>
      <c r="Y34" s="9">
        <v>1.05</v>
      </c>
      <c r="Z34" s="3"/>
      <c r="AF34" s="89">
        <f t="shared" si="3"/>
        <v>2459.1600000000003</v>
      </c>
    </row>
    <row r="35" spans="1:32" ht="13" thickBot="1" x14ac:dyDescent="0.3">
      <c r="A35" s="7" t="s">
        <v>31</v>
      </c>
      <c r="B35" s="8">
        <v>25029</v>
      </c>
      <c r="C35" s="8">
        <v>807</v>
      </c>
      <c r="D35" s="8">
        <v>271</v>
      </c>
      <c r="E35" s="8">
        <v>26</v>
      </c>
      <c r="F35" s="17">
        <f>(D35-E35)*100/D35</f>
        <v>90.405904059040594</v>
      </c>
      <c r="G35" s="8">
        <v>266</v>
      </c>
      <c r="H35" s="8">
        <v>15</v>
      </c>
      <c r="I35" s="8">
        <v>94</v>
      </c>
      <c r="J35" s="8">
        <v>822</v>
      </c>
      <c r="K35" s="8">
        <v>61</v>
      </c>
      <c r="L35" s="8">
        <v>93</v>
      </c>
      <c r="M35" s="3"/>
      <c r="N35" s="3"/>
      <c r="O35" s="3"/>
      <c r="Y35" s="9">
        <v>0.87</v>
      </c>
      <c r="Z35" s="3"/>
      <c r="AF35" s="89">
        <f t="shared" si="3"/>
        <v>2862.1600000000003</v>
      </c>
    </row>
    <row r="36" spans="1:32" ht="13" thickTop="1" x14ac:dyDescent="0.25">
      <c r="A36" s="10" t="s">
        <v>37</v>
      </c>
      <c r="B36" s="11">
        <f>SUM(B24:B35)</f>
        <v>325051</v>
      </c>
      <c r="C36" s="11">
        <f t="shared" ref="C36:J36" si="4">SUM(C24:C35)</f>
        <v>10699</v>
      </c>
      <c r="D36" s="11">
        <f t="shared" si="4"/>
        <v>2762</v>
      </c>
      <c r="E36" s="11">
        <f>SUM(E24:E35)</f>
        <v>324</v>
      </c>
      <c r="F36" s="11">
        <f>SUM(F24:F35)</f>
        <v>1055.059724214123</v>
      </c>
      <c r="G36" s="11">
        <f>SUM(G24:G35)</f>
        <v>2745</v>
      </c>
      <c r="H36" s="11">
        <f>SUM(H24:H35)</f>
        <v>194</v>
      </c>
      <c r="I36" s="11">
        <f>SUM(I24:I35)</f>
        <v>1116</v>
      </c>
      <c r="J36" s="11">
        <f t="shared" si="4"/>
        <v>8629</v>
      </c>
      <c r="K36" s="11">
        <f>SUM(K24:K35)</f>
        <v>723</v>
      </c>
      <c r="L36" s="11">
        <f>SUM(L24:L35)</f>
        <v>1100</v>
      </c>
      <c r="M36" s="3"/>
      <c r="N36" s="3"/>
      <c r="O36" s="3"/>
      <c r="Y36" s="12">
        <f>SUM(Y24:Y35)</f>
        <v>10.129999999999999</v>
      </c>
      <c r="Z36" s="3"/>
      <c r="AF36" s="85"/>
    </row>
    <row r="37" spans="1:32" ht="13" thickBot="1" x14ac:dyDescent="0.3">
      <c r="A37" s="13" t="s">
        <v>38</v>
      </c>
      <c r="B37" s="14">
        <f>B36/12</f>
        <v>27087.583333333332</v>
      </c>
      <c r="C37" s="14">
        <f t="shared" ref="C37:J37" si="5">C36/12</f>
        <v>891.58333333333337</v>
      </c>
      <c r="D37" s="14">
        <f t="shared" si="5"/>
        <v>230.16666666666666</v>
      </c>
      <c r="E37" s="14">
        <f>E36/12</f>
        <v>27</v>
      </c>
      <c r="F37" s="14">
        <f>F36/12</f>
        <v>87.921643684510244</v>
      </c>
      <c r="G37" s="14">
        <f>G36/12</f>
        <v>228.75</v>
      </c>
      <c r="H37" s="14">
        <f>H36/12</f>
        <v>16.166666666666668</v>
      </c>
      <c r="I37" s="14">
        <f>I36/12</f>
        <v>93</v>
      </c>
      <c r="J37" s="14">
        <f t="shared" si="5"/>
        <v>719.08333333333337</v>
      </c>
      <c r="K37" s="14">
        <f>K36/12</f>
        <v>60.25</v>
      </c>
      <c r="L37" s="14">
        <f>L36/12</f>
        <v>91.666666666666671</v>
      </c>
      <c r="M37" s="3"/>
      <c r="N37" s="3"/>
      <c r="O37" s="3"/>
      <c r="P37" s="35"/>
      <c r="Q37" s="35"/>
      <c r="R37" s="35"/>
      <c r="S37" s="35"/>
      <c r="T37" s="35"/>
      <c r="U37" s="35"/>
      <c r="V37" s="35"/>
      <c r="W37" s="35"/>
      <c r="X37" s="35"/>
      <c r="Y37" s="15">
        <f>Y36/12</f>
        <v>0.84416666666666662</v>
      </c>
      <c r="Z37" s="3"/>
      <c r="AF37" s="86">
        <f>AVERAGE(AF24:AF35)</f>
        <v>2711.2355555555555</v>
      </c>
    </row>
    <row r="38" spans="1:32" ht="13" thickTop="1" x14ac:dyDescent="0.25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Y38" s="4"/>
      <c r="Z38" s="19"/>
    </row>
    <row r="41" spans="1:32" ht="13" thickBot="1" x14ac:dyDescent="0.3"/>
    <row r="42" spans="1:32" ht="13" thickTop="1" x14ac:dyDescent="0.25">
      <c r="A42" s="27" t="s">
        <v>5</v>
      </c>
      <c r="B42" s="28" t="s">
        <v>6</v>
      </c>
      <c r="C42" s="28" t="s">
        <v>6</v>
      </c>
      <c r="D42" s="28" t="s">
        <v>7</v>
      </c>
      <c r="E42" s="28" t="s">
        <v>8</v>
      </c>
      <c r="F42" s="28" t="s">
        <v>2</v>
      </c>
      <c r="G42" s="28" t="s">
        <v>9</v>
      </c>
      <c r="H42" s="28" t="s">
        <v>10</v>
      </c>
      <c r="I42" s="28" t="s">
        <v>3</v>
      </c>
      <c r="J42" s="28" t="s">
        <v>11</v>
      </c>
      <c r="K42" s="28" t="s">
        <v>12</v>
      </c>
      <c r="L42" s="28" t="s">
        <v>13</v>
      </c>
      <c r="M42" s="34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29" t="s">
        <v>14</v>
      </c>
      <c r="Z42" s="5"/>
      <c r="AF42" s="52" t="s">
        <v>140</v>
      </c>
    </row>
    <row r="43" spans="1:32" ht="13" thickBot="1" x14ac:dyDescent="0.3">
      <c r="A43" s="30" t="s">
        <v>39</v>
      </c>
      <c r="B43" s="31" t="s">
        <v>16</v>
      </c>
      <c r="C43" s="32" t="s">
        <v>17</v>
      </c>
      <c r="D43" s="31" t="s">
        <v>40</v>
      </c>
      <c r="E43" s="31" t="s">
        <v>40</v>
      </c>
      <c r="F43" s="31" t="s">
        <v>19</v>
      </c>
      <c r="G43" s="31" t="s">
        <v>40</v>
      </c>
      <c r="H43" s="31" t="s">
        <v>40</v>
      </c>
      <c r="I43" s="31" t="s">
        <v>19</v>
      </c>
      <c r="J43" s="31" t="s">
        <v>40</v>
      </c>
      <c r="K43" s="31" t="s">
        <v>40</v>
      </c>
      <c r="L43" s="31" t="s">
        <v>19</v>
      </c>
      <c r="M43" s="34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32" t="s">
        <v>20</v>
      </c>
      <c r="Z43" s="5"/>
      <c r="AF43" s="88" t="s">
        <v>141</v>
      </c>
    </row>
    <row r="44" spans="1:32" ht="13" thickTop="1" x14ac:dyDescent="0.25">
      <c r="A44" s="7" t="s">
        <v>21</v>
      </c>
      <c r="B44" s="8">
        <v>26625</v>
      </c>
      <c r="C44" s="8">
        <v>859</v>
      </c>
      <c r="D44" s="8">
        <v>260</v>
      </c>
      <c r="E44" s="8">
        <v>22</v>
      </c>
      <c r="F44" s="8">
        <v>92</v>
      </c>
      <c r="G44" s="8">
        <v>253</v>
      </c>
      <c r="H44" s="8">
        <v>17</v>
      </c>
      <c r="I44" s="8">
        <v>93</v>
      </c>
      <c r="J44" s="8">
        <v>721</v>
      </c>
      <c r="K44" s="8">
        <v>67</v>
      </c>
      <c r="L44" s="8">
        <v>91</v>
      </c>
      <c r="M44" s="3"/>
      <c r="N44" s="3"/>
      <c r="O44" s="3"/>
      <c r="Y44" s="9">
        <v>0.83</v>
      </c>
      <c r="Z44" s="3"/>
      <c r="AF44" s="89">
        <f>(0.8*C44*G44)/60</f>
        <v>2897.6933333333336</v>
      </c>
    </row>
    <row r="45" spans="1:32" x14ac:dyDescent="0.25">
      <c r="A45" s="7" t="s">
        <v>22</v>
      </c>
      <c r="B45" s="8">
        <v>20427</v>
      </c>
      <c r="C45" s="8">
        <v>730</v>
      </c>
      <c r="D45" s="8">
        <v>271</v>
      </c>
      <c r="E45" s="8">
        <v>34</v>
      </c>
      <c r="F45" s="8">
        <v>88</v>
      </c>
      <c r="G45" s="8">
        <v>253</v>
      </c>
      <c r="H45" s="8">
        <v>17</v>
      </c>
      <c r="I45" s="8">
        <v>93</v>
      </c>
      <c r="J45" s="8">
        <v>811</v>
      </c>
      <c r="K45" s="8">
        <v>64</v>
      </c>
      <c r="L45" s="8">
        <v>92</v>
      </c>
      <c r="M45" s="3"/>
      <c r="N45" s="3"/>
      <c r="O45" s="3"/>
      <c r="Y45" s="9">
        <v>1.06</v>
      </c>
      <c r="Z45" s="3"/>
      <c r="AF45" s="89">
        <f t="shared" ref="AF45:AF55" si="6">(0.8*C45*G45)/60</f>
        <v>2462.5333333333333</v>
      </c>
    </row>
    <row r="46" spans="1:32" x14ac:dyDescent="0.25">
      <c r="A46" s="7" t="s">
        <v>23</v>
      </c>
      <c r="B46" s="8">
        <v>27165</v>
      </c>
      <c r="C46" s="8">
        <v>876</v>
      </c>
      <c r="D46" s="8">
        <v>250</v>
      </c>
      <c r="E46" s="8">
        <v>28</v>
      </c>
      <c r="F46" s="8">
        <v>89</v>
      </c>
      <c r="G46" s="8">
        <v>240</v>
      </c>
      <c r="H46" s="8">
        <v>14</v>
      </c>
      <c r="I46" s="8">
        <v>94</v>
      </c>
      <c r="J46" s="8">
        <v>735</v>
      </c>
      <c r="K46" s="8">
        <v>59</v>
      </c>
      <c r="L46" s="8">
        <v>92</v>
      </c>
      <c r="M46" s="3"/>
      <c r="N46" s="3"/>
      <c r="O46" s="3"/>
      <c r="Y46" s="9">
        <v>0.89</v>
      </c>
      <c r="Z46" s="3"/>
      <c r="AF46" s="89">
        <f t="shared" si="6"/>
        <v>2803.2000000000003</v>
      </c>
    </row>
    <row r="47" spans="1:32" x14ac:dyDescent="0.25">
      <c r="A47" s="7" t="s">
        <v>24</v>
      </c>
      <c r="B47" s="8">
        <v>22571</v>
      </c>
      <c r="C47" s="8">
        <v>752</v>
      </c>
      <c r="D47" s="8">
        <v>245</v>
      </c>
      <c r="E47" s="8">
        <v>28</v>
      </c>
      <c r="F47" s="8">
        <v>88</v>
      </c>
      <c r="G47" s="8">
        <v>238</v>
      </c>
      <c r="H47" s="8">
        <v>13</v>
      </c>
      <c r="I47" s="8">
        <v>95</v>
      </c>
      <c r="J47" s="8">
        <v>733</v>
      </c>
      <c r="K47" s="8">
        <v>60</v>
      </c>
      <c r="L47" s="8">
        <v>92</v>
      </c>
      <c r="M47" s="3"/>
      <c r="N47" s="3"/>
      <c r="O47" s="3"/>
      <c r="Y47" s="9">
        <v>0.97</v>
      </c>
      <c r="Z47" s="3"/>
      <c r="AF47" s="89">
        <f t="shared" si="6"/>
        <v>2386.3466666666668</v>
      </c>
    </row>
    <row r="48" spans="1:32" x14ac:dyDescent="0.25">
      <c r="A48" s="7" t="s">
        <v>25</v>
      </c>
      <c r="B48" s="8">
        <v>26871</v>
      </c>
      <c r="C48" s="8">
        <v>867</v>
      </c>
      <c r="D48" s="8">
        <v>220</v>
      </c>
      <c r="E48" s="8">
        <v>18</v>
      </c>
      <c r="F48" s="8">
        <v>92</v>
      </c>
      <c r="G48" s="8">
        <v>213</v>
      </c>
      <c r="H48" s="8">
        <v>15</v>
      </c>
      <c r="I48" s="8">
        <v>93</v>
      </c>
      <c r="J48" s="8">
        <v>868</v>
      </c>
      <c r="K48" s="8">
        <v>52</v>
      </c>
      <c r="L48" s="8">
        <v>94</v>
      </c>
      <c r="M48" s="3"/>
      <c r="N48" s="3"/>
      <c r="O48" s="3"/>
      <c r="Y48" s="9">
        <v>0.91</v>
      </c>
      <c r="Z48" s="3"/>
      <c r="AF48" s="89">
        <f t="shared" si="6"/>
        <v>2462.2800000000002</v>
      </c>
    </row>
    <row r="49" spans="1:32" x14ac:dyDescent="0.25">
      <c r="A49" s="7" t="s">
        <v>26</v>
      </c>
      <c r="B49" s="8">
        <v>23168</v>
      </c>
      <c r="C49" s="8">
        <v>772</v>
      </c>
      <c r="D49" s="8">
        <v>215</v>
      </c>
      <c r="E49" s="8">
        <v>9</v>
      </c>
      <c r="F49" s="8">
        <v>96</v>
      </c>
      <c r="G49" s="8">
        <v>235</v>
      </c>
      <c r="H49" s="8">
        <v>10</v>
      </c>
      <c r="I49" s="8">
        <v>96</v>
      </c>
      <c r="J49" s="8">
        <v>713</v>
      </c>
      <c r="K49" s="8">
        <v>46</v>
      </c>
      <c r="L49" s="8">
        <v>93</v>
      </c>
      <c r="M49" s="3"/>
      <c r="N49" s="3"/>
      <c r="O49" s="3"/>
      <c r="Y49" s="9">
        <v>0.98</v>
      </c>
      <c r="Z49" s="3"/>
      <c r="AF49" s="89">
        <f t="shared" si="6"/>
        <v>2418.9333333333334</v>
      </c>
    </row>
    <row r="50" spans="1:32" x14ac:dyDescent="0.25">
      <c r="A50" s="7" t="s">
        <v>27</v>
      </c>
      <c r="B50" s="8">
        <v>23988</v>
      </c>
      <c r="C50" s="8">
        <v>774</v>
      </c>
      <c r="D50" s="8">
        <v>182</v>
      </c>
      <c r="E50" s="8">
        <v>20</v>
      </c>
      <c r="F50" s="8">
        <v>83</v>
      </c>
      <c r="G50" s="8">
        <v>300</v>
      </c>
      <c r="H50" s="8">
        <v>10</v>
      </c>
      <c r="I50" s="8">
        <v>97</v>
      </c>
      <c r="J50" s="8">
        <v>682</v>
      </c>
      <c r="K50" s="8"/>
      <c r="L50" s="8"/>
      <c r="M50" s="3"/>
      <c r="N50" s="3"/>
      <c r="O50" s="3"/>
      <c r="Y50" s="9">
        <v>1.01</v>
      </c>
      <c r="Z50" s="3"/>
      <c r="AF50" s="89">
        <f t="shared" si="6"/>
        <v>3096</v>
      </c>
    </row>
    <row r="51" spans="1:32" x14ac:dyDescent="0.25">
      <c r="A51" s="7" t="s">
        <v>28</v>
      </c>
      <c r="B51" s="8">
        <v>24146</v>
      </c>
      <c r="C51" s="8">
        <v>779</v>
      </c>
      <c r="D51" s="8">
        <v>288</v>
      </c>
      <c r="E51" s="8">
        <v>24</v>
      </c>
      <c r="F51" s="8">
        <v>91</v>
      </c>
      <c r="G51" s="8">
        <v>303</v>
      </c>
      <c r="H51" s="8">
        <v>14</v>
      </c>
      <c r="I51" s="8">
        <v>95</v>
      </c>
      <c r="J51" s="8">
        <v>718</v>
      </c>
      <c r="K51" s="8">
        <v>73</v>
      </c>
      <c r="L51" s="8">
        <v>89</v>
      </c>
      <c r="M51" s="3"/>
      <c r="N51" s="3"/>
      <c r="O51" s="3"/>
      <c r="Y51" s="9">
        <v>1.01</v>
      </c>
      <c r="Z51" s="3"/>
      <c r="AF51" s="89">
        <f t="shared" si="6"/>
        <v>3147.1600000000003</v>
      </c>
    </row>
    <row r="52" spans="1:32" x14ac:dyDescent="0.25">
      <c r="A52" s="7" t="s">
        <v>29</v>
      </c>
      <c r="B52" s="8">
        <v>26487</v>
      </c>
      <c r="C52" s="8">
        <v>883</v>
      </c>
      <c r="D52" s="8">
        <v>310</v>
      </c>
      <c r="E52" s="8">
        <v>20</v>
      </c>
      <c r="F52" s="8">
        <v>91</v>
      </c>
      <c r="G52" s="8">
        <v>320</v>
      </c>
      <c r="H52" s="8">
        <v>13</v>
      </c>
      <c r="I52" s="8">
        <v>95</v>
      </c>
      <c r="J52" s="8">
        <v>765</v>
      </c>
      <c r="K52" s="8">
        <v>33</v>
      </c>
      <c r="L52" s="8">
        <v>94</v>
      </c>
      <c r="M52" s="3"/>
      <c r="N52" s="3"/>
      <c r="O52" s="3"/>
      <c r="Y52" s="9">
        <v>0.74</v>
      </c>
      <c r="Z52" s="3"/>
      <c r="AF52" s="89">
        <f t="shared" si="6"/>
        <v>3767.4666666666672</v>
      </c>
    </row>
    <row r="53" spans="1:32" x14ac:dyDescent="0.25">
      <c r="A53" s="7" t="s">
        <v>36</v>
      </c>
      <c r="B53" s="8">
        <v>27193</v>
      </c>
      <c r="C53" s="8">
        <v>877</v>
      </c>
      <c r="D53" s="8">
        <v>275</v>
      </c>
      <c r="E53" s="8">
        <v>14</v>
      </c>
      <c r="F53" s="8">
        <v>94</v>
      </c>
      <c r="G53" s="8">
        <v>267</v>
      </c>
      <c r="H53" s="8">
        <v>13</v>
      </c>
      <c r="I53" s="8">
        <v>97</v>
      </c>
      <c r="J53" s="8">
        <v>601</v>
      </c>
      <c r="K53" s="8">
        <v>42</v>
      </c>
      <c r="L53" s="8">
        <v>93</v>
      </c>
      <c r="M53" s="3"/>
      <c r="N53" s="3"/>
      <c r="O53" s="3"/>
      <c r="Y53" s="9">
        <v>0.84</v>
      </c>
      <c r="Z53" s="3"/>
      <c r="AF53" s="89">
        <f t="shared" si="6"/>
        <v>3122.1200000000003</v>
      </c>
    </row>
    <row r="54" spans="1:32" x14ac:dyDescent="0.25">
      <c r="A54" s="7" t="s">
        <v>30</v>
      </c>
      <c r="B54" s="8">
        <v>23503</v>
      </c>
      <c r="C54" s="8">
        <v>783</v>
      </c>
      <c r="D54" s="8">
        <v>222</v>
      </c>
      <c r="E54" s="8">
        <v>19</v>
      </c>
      <c r="F54" s="8">
        <v>91</v>
      </c>
      <c r="G54" s="8">
        <v>327</v>
      </c>
      <c r="H54" s="8">
        <v>25</v>
      </c>
      <c r="I54" s="8">
        <v>93</v>
      </c>
      <c r="J54" s="8">
        <v>506</v>
      </c>
      <c r="K54" s="8">
        <v>71</v>
      </c>
      <c r="L54" s="8">
        <v>86</v>
      </c>
      <c r="M54" s="3"/>
      <c r="N54" s="3"/>
      <c r="O54" s="3"/>
      <c r="Y54" s="9">
        <v>1.02</v>
      </c>
      <c r="Z54" s="3"/>
      <c r="AF54" s="89">
        <f t="shared" si="6"/>
        <v>3413.88</v>
      </c>
    </row>
    <row r="55" spans="1:32" ht="13" thickBot="1" x14ac:dyDescent="0.3">
      <c r="A55" s="7" t="s">
        <v>31</v>
      </c>
      <c r="B55" s="8">
        <v>22599</v>
      </c>
      <c r="C55" s="8">
        <v>729</v>
      </c>
      <c r="D55" s="8">
        <v>280</v>
      </c>
      <c r="E55" s="8">
        <v>37</v>
      </c>
      <c r="F55" s="8">
        <v>87</v>
      </c>
      <c r="G55" s="8">
        <v>387</v>
      </c>
      <c r="H55" s="8">
        <v>27</v>
      </c>
      <c r="I55" s="8">
        <v>93</v>
      </c>
      <c r="J55" s="8">
        <v>801</v>
      </c>
      <c r="K55" s="8">
        <v>119</v>
      </c>
      <c r="L55" s="8">
        <v>85</v>
      </c>
      <c r="M55" s="3"/>
      <c r="N55" s="3"/>
      <c r="O55" s="3"/>
      <c r="Y55" s="9">
        <v>0.98</v>
      </c>
      <c r="Z55" s="3"/>
      <c r="AF55" s="89">
        <f t="shared" si="6"/>
        <v>3761.6400000000003</v>
      </c>
    </row>
    <row r="56" spans="1:32" ht="13" thickTop="1" x14ac:dyDescent="0.25">
      <c r="A56" s="10" t="s">
        <v>41</v>
      </c>
      <c r="B56" s="11">
        <f>SUM(B44:B55)</f>
        <v>294743</v>
      </c>
      <c r="C56" s="11">
        <f t="shared" ref="C56:J56" si="7">SUM(C44:C55)</f>
        <v>9681</v>
      </c>
      <c r="D56" s="11">
        <f t="shared" si="7"/>
        <v>3018</v>
      </c>
      <c r="E56" s="11">
        <f>SUM(E44:E55)</f>
        <v>273</v>
      </c>
      <c r="F56" s="11">
        <f>SUM(F44:F55)</f>
        <v>1082</v>
      </c>
      <c r="G56" s="11">
        <f>SUM(G44:G55)</f>
        <v>3336</v>
      </c>
      <c r="H56" s="11">
        <f>SUM(H44:H55)</f>
        <v>188</v>
      </c>
      <c r="I56" s="11">
        <f>SUM(I44:I55)</f>
        <v>1134</v>
      </c>
      <c r="J56" s="11">
        <f t="shared" si="7"/>
        <v>8654</v>
      </c>
      <c r="K56" s="11">
        <f>SUM(K44:K55)</f>
        <v>686</v>
      </c>
      <c r="L56" s="11">
        <f>SUM(L44:L55)</f>
        <v>1001</v>
      </c>
      <c r="M56" s="3"/>
      <c r="N56" s="3"/>
      <c r="O56" s="3"/>
      <c r="Y56" s="11">
        <f>SUM(Y44:Y55)</f>
        <v>11.24</v>
      </c>
      <c r="Z56" s="3"/>
      <c r="AF56" s="85"/>
    </row>
    <row r="57" spans="1:32" ht="13" thickBot="1" x14ac:dyDescent="0.3">
      <c r="A57" s="13" t="s">
        <v>42</v>
      </c>
      <c r="B57" s="14">
        <f>B56/12</f>
        <v>24561.916666666668</v>
      </c>
      <c r="C57" s="14">
        <f t="shared" ref="C57:J57" si="8">C56/12</f>
        <v>806.75</v>
      </c>
      <c r="D57" s="14">
        <f t="shared" si="8"/>
        <v>251.5</v>
      </c>
      <c r="E57" s="14">
        <f>E56/12</f>
        <v>22.75</v>
      </c>
      <c r="F57" s="14">
        <f>F56/12</f>
        <v>90.166666666666671</v>
      </c>
      <c r="G57" s="14">
        <f>G56/12</f>
        <v>278</v>
      </c>
      <c r="H57" s="14">
        <f>H56/12</f>
        <v>15.666666666666666</v>
      </c>
      <c r="I57" s="14">
        <f>I56/12</f>
        <v>94.5</v>
      </c>
      <c r="J57" s="14">
        <f t="shared" si="8"/>
        <v>721.16666666666663</v>
      </c>
      <c r="K57" s="14">
        <f>K56/12</f>
        <v>57.166666666666664</v>
      </c>
      <c r="L57" s="14">
        <f>L56/12</f>
        <v>83.416666666666671</v>
      </c>
      <c r="M57" s="3"/>
      <c r="N57" s="3"/>
      <c r="O57" s="3"/>
      <c r="P57" s="35"/>
      <c r="Q57" s="35"/>
      <c r="R57" s="35"/>
      <c r="S57" s="35"/>
      <c r="T57" s="35"/>
      <c r="U57" s="35"/>
      <c r="V57" s="35"/>
      <c r="W57" s="35"/>
      <c r="X57" s="35"/>
      <c r="Y57" s="22">
        <f>Y56/12</f>
        <v>0.93666666666666665</v>
      </c>
      <c r="Z57" s="3"/>
      <c r="AF57" s="86">
        <f>AVERAGE(AF44:AF55)</f>
        <v>2978.2711111111112</v>
      </c>
    </row>
    <row r="58" spans="1:32" ht="13" thickTop="1" x14ac:dyDescent="0.25">
      <c r="A58" s="2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Y58" s="4"/>
      <c r="Z58" s="3"/>
    </row>
    <row r="59" spans="1:32" ht="13" thickBot="1" x14ac:dyDescent="0.3"/>
    <row r="60" spans="1:32" ht="13" thickTop="1" x14ac:dyDescent="0.25">
      <c r="A60" s="27" t="s">
        <v>5</v>
      </c>
      <c r="B60" s="28" t="s">
        <v>6</v>
      </c>
      <c r="C60" s="28" t="s">
        <v>6</v>
      </c>
      <c r="D60" s="28" t="s">
        <v>7</v>
      </c>
      <c r="E60" s="28" t="s">
        <v>8</v>
      </c>
      <c r="F60" s="28" t="s">
        <v>2</v>
      </c>
      <c r="G60" s="28" t="s">
        <v>9</v>
      </c>
      <c r="H60" s="28" t="s">
        <v>10</v>
      </c>
      <c r="I60" s="28" t="s">
        <v>3</v>
      </c>
      <c r="J60" s="28" t="s">
        <v>11</v>
      </c>
      <c r="K60" s="28" t="s">
        <v>12</v>
      </c>
      <c r="L60" s="28" t="s">
        <v>13</v>
      </c>
      <c r="M60" s="34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29" t="s">
        <v>14</v>
      </c>
      <c r="Z60" s="5"/>
      <c r="AF60" s="52" t="s">
        <v>140</v>
      </c>
    </row>
    <row r="61" spans="1:32" ht="13" thickBot="1" x14ac:dyDescent="0.3">
      <c r="A61" s="30" t="s">
        <v>43</v>
      </c>
      <c r="B61" s="31" t="s">
        <v>16</v>
      </c>
      <c r="C61" s="32" t="s">
        <v>17</v>
      </c>
      <c r="D61" s="31" t="s">
        <v>40</v>
      </c>
      <c r="E61" s="31" t="s">
        <v>40</v>
      </c>
      <c r="F61" s="31" t="s">
        <v>19</v>
      </c>
      <c r="G61" s="31" t="s">
        <v>40</v>
      </c>
      <c r="H61" s="31" t="s">
        <v>40</v>
      </c>
      <c r="I61" s="31" t="s">
        <v>19</v>
      </c>
      <c r="J61" s="31" t="s">
        <v>40</v>
      </c>
      <c r="K61" s="31" t="s">
        <v>40</v>
      </c>
      <c r="L61" s="31" t="s">
        <v>19</v>
      </c>
      <c r="M61" s="34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32" t="s">
        <v>20</v>
      </c>
      <c r="Z61" s="5"/>
      <c r="AF61" s="88" t="s">
        <v>141</v>
      </c>
    </row>
    <row r="62" spans="1:32" ht="13" thickTop="1" x14ac:dyDescent="0.25">
      <c r="A62" s="7" t="s">
        <v>21</v>
      </c>
      <c r="B62" s="8">
        <v>22160</v>
      </c>
      <c r="C62" s="8">
        <v>715</v>
      </c>
      <c r="D62" s="8">
        <v>359</v>
      </c>
      <c r="E62" s="8">
        <v>36</v>
      </c>
      <c r="F62" s="8">
        <v>89</v>
      </c>
      <c r="G62" s="8">
        <v>277</v>
      </c>
      <c r="H62" s="8">
        <v>22</v>
      </c>
      <c r="I62" s="8">
        <v>92</v>
      </c>
      <c r="J62" s="8">
        <v>795</v>
      </c>
      <c r="K62" s="8">
        <v>136</v>
      </c>
      <c r="L62" s="8">
        <v>83</v>
      </c>
      <c r="M62" s="3"/>
      <c r="N62" s="3"/>
      <c r="O62" s="3"/>
      <c r="Y62" s="9">
        <v>1.01</v>
      </c>
      <c r="Z62" s="3"/>
      <c r="AF62" s="89">
        <f>(0.8*C62*G62)/60</f>
        <v>2640.7333333333331</v>
      </c>
    </row>
    <row r="63" spans="1:32" x14ac:dyDescent="0.25">
      <c r="A63" s="7" t="s">
        <v>22</v>
      </c>
      <c r="B63" s="8">
        <v>22108</v>
      </c>
      <c r="C63" s="8">
        <v>762</v>
      </c>
      <c r="D63" s="8">
        <v>262</v>
      </c>
      <c r="E63" s="8">
        <v>43</v>
      </c>
      <c r="F63" s="8">
        <v>83</v>
      </c>
      <c r="G63" s="8">
        <v>294</v>
      </c>
      <c r="H63" s="8">
        <v>27</v>
      </c>
      <c r="I63" s="8">
        <v>91</v>
      </c>
      <c r="J63" s="8">
        <v>657</v>
      </c>
      <c r="K63" s="8">
        <v>138</v>
      </c>
      <c r="L63" s="8">
        <v>79</v>
      </c>
      <c r="M63" s="3"/>
      <c r="N63" s="3"/>
      <c r="O63" s="3"/>
      <c r="Y63" s="9">
        <v>1.02</v>
      </c>
      <c r="Z63" s="3"/>
      <c r="AF63" s="89">
        <f t="shared" ref="AF63:AF73" si="9">(0.8*C63*G63)/60</f>
        <v>2987.04</v>
      </c>
    </row>
    <row r="64" spans="1:32" x14ac:dyDescent="0.25">
      <c r="A64" s="7" t="s">
        <v>23</v>
      </c>
      <c r="B64" s="8">
        <v>26158</v>
      </c>
      <c r="C64" s="8">
        <v>844</v>
      </c>
      <c r="D64" s="8">
        <v>311</v>
      </c>
      <c r="E64" s="8">
        <v>45</v>
      </c>
      <c r="F64" s="8">
        <v>85</v>
      </c>
      <c r="G64" s="8">
        <v>352</v>
      </c>
      <c r="H64" s="8">
        <v>15</v>
      </c>
      <c r="I64" s="8">
        <v>96</v>
      </c>
      <c r="J64" s="8">
        <v>899</v>
      </c>
      <c r="K64" s="8">
        <v>94</v>
      </c>
      <c r="L64" s="8">
        <v>89</v>
      </c>
      <c r="M64" s="3"/>
      <c r="N64" s="3"/>
      <c r="O64" s="3"/>
      <c r="Y64" s="9">
        <v>0.95</v>
      </c>
      <c r="Z64" s="3"/>
      <c r="AF64" s="89">
        <f t="shared" si="9"/>
        <v>3961.1733333333336</v>
      </c>
    </row>
    <row r="65" spans="1:32" x14ac:dyDescent="0.25">
      <c r="A65" s="7" t="s">
        <v>24</v>
      </c>
      <c r="B65" s="8">
        <v>28137</v>
      </c>
      <c r="C65" s="8">
        <v>938</v>
      </c>
      <c r="D65" s="8">
        <v>267</v>
      </c>
      <c r="E65" s="8">
        <v>44</v>
      </c>
      <c r="F65" s="8">
        <v>81</v>
      </c>
      <c r="G65" s="8">
        <v>263</v>
      </c>
      <c r="H65" s="8">
        <v>17</v>
      </c>
      <c r="I65" s="8">
        <v>93</v>
      </c>
      <c r="J65" s="8">
        <v>568</v>
      </c>
      <c r="K65" s="8">
        <v>85</v>
      </c>
      <c r="L65" s="8">
        <v>85</v>
      </c>
      <c r="M65" s="3"/>
      <c r="N65" s="3"/>
      <c r="O65" s="3"/>
      <c r="Y65" s="9">
        <v>0.81</v>
      </c>
      <c r="Z65" s="3"/>
      <c r="AF65" s="89">
        <f t="shared" si="9"/>
        <v>3289.2533333333336</v>
      </c>
    </row>
    <row r="66" spans="1:32" x14ac:dyDescent="0.25">
      <c r="A66" s="7" t="s">
        <v>25</v>
      </c>
      <c r="B66" s="8">
        <v>30561</v>
      </c>
      <c r="C66" s="8">
        <v>986</v>
      </c>
      <c r="D66" s="8">
        <v>231</v>
      </c>
      <c r="E66" s="8">
        <v>12</v>
      </c>
      <c r="F66" s="8">
        <v>95</v>
      </c>
      <c r="G66" s="8">
        <v>339</v>
      </c>
      <c r="H66" s="8">
        <v>6</v>
      </c>
      <c r="I66" s="8">
        <v>98</v>
      </c>
      <c r="J66" s="8">
        <v>686</v>
      </c>
      <c r="K66" s="8">
        <v>42</v>
      </c>
      <c r="L66" s="8">
        <v>94</v>
      </c>
      <c r="M66" s="3"/>
      <c r="N66" s="3"/>
      <c r="O66" s="3"/>
      <c r="Y66" s="9">
        <v>0.79</v>
      </c>
      <c r="Z66" s="3"/>
      <c r="AF66" s="89">
        <f t="shared" si="9"/>
        <v>4456.72</v>
      </c>
    </row>
    <row r="67" spans="1:32" x14ac:dyDescent="0.25">
      <c r="A67" s="7" t="s">
        <v>26</v>
      </c>
      <c r="B67" s="8">
        <v>29203</v>
      </c>
      <c r="C67" s="8">
        <v>973</v>
      </c>
      <c r="D67" s="8">
        <v>176</v>
      </c>
      <c r="E67" s="8">
        <v>15</v>
      </c>
      <c r="F67" s="8">
        <v>90</v>
      </c>
      <c r="G67" s="8">
        <v>253</v>
      </c>
      <c r="H67" s="8">
        <v>5</v>
      </c>
      <c r="I67" s="8">
        <v>98</v>
      </c>
      <c r="J67" s="8">
        <v>592</v>
      </c>
      <c r="K67" s="8">
        <v>29</v>
      </c>
      <c r="L67" s="8">
        <v>95</v>
      </c>
      <c r="M67" s="3"/>
      <c r="N67" s="3"/>
      <c r="O67" s="3"/>
      <c r="Y67" s="9">
        <v>0.79</v>
      </c>
      <c r="Z67" s="3"/>
      <c r="AF67" s="89">
        <f t="shared" si="9"/>
        <v>3282.2533333333336</v>
      </c>
    </row>
    <row r="68" spans="1:32" x14ac:dyDescent="0.25">
      <c r="A68" s="7" t="s">
        <v>27</v>
      </c>
      <c r="B68" s="8">
        <v>27173</v>
      </c>
      <c r="C68" s="8">
        <v>877</v>
      </c>
      <c r="D68" s="8">
        <v>206</v>
      </c>
      <c r="E68" s="8">
        <v>8</v>
      </c>
      <c r="F68" s="8">
        <v>95</v>
      </c>
      <c r="G68" s="8">
        <v>285</v>
      </c>
      <c r="H68" s="8">
        <v>3</v>
      </c>
      <c r="I68" s="8">
        <v>99</v>
      </c>
      <c r="J68" s="8">
        <v>668</v>
      </c>
      <c r="K68" s="8">
        <v>61</v>
      </c>
      <c r="L68" s="8">
        <v>90</v>
      </c>
      <c r="M68" s="3"/>
      <c r="N68" s="3"/>
      <c r="O68" s="3"/>
      <c r="Y68" s="9">
        <v>0.88</v>
      </c>
      <c r="Z68" s="3"/>
      <c r="AF68" s="89">
        <f t="shared" si="9"/>
        <v>3332.6</v>
      </c>
    </row>
    <row r="69" spans="1:32" x14ac:dyDescent="0.25">
      <c r="A69" s="7" t="s">
        <v>28</v>
      </c>
      <c r="B69" s="8">
        <v>27045</v>
      </c>
      <c r="C69" s="8">
        <v>872</v>
      </c>
      <c r="D69" s="8">
        <v>269</v>
      </c>
      <c r="E69" s="8">
        <v>9</v>
      </c>
      <c r="F69" s="8">
        <v>97</v>
      </c>
      <c r="G69" s="8">
        <v>217</v>
      </c>
      <c r="H69" s="8">
        <v>4</v>
      </c>
      <c r="I69" s="8">
        <v>98</v>
      </c>
      <c r="J69" s="8">
        <v>738</v>
      </c>
      <c r="K69" s="8">
        <v>28</v>
      </c>
      <c r="L69" s="8">
        <v>96</v>
      </c>
      <c r="M69" s="3"/>
      <c r="N69" s="3"/>
      <c r="O69" s="3"/>
      <c r="Y69" s="9">
        <v>0.9</v>
      </c>
      <c r="Z69" s="3"/>
      <c r="AF69" s="89">
        <f t="shared" si="9"/>
        <v>2522.9866666666667</v>
      </c>
    </row>
    <row r="70" spans="1:32" x14ac:dyDescent="0.25">
      <c r="A70" s="7" t="s">
        <v>29</v>
      </c>
      <c r="B70" s="8">
        <v>28681</v>
      </c>
      <c r="C70" s="8">
        <v>956</v>
      </c>
      <c r="D70" s="8">
        <v>179</v>
      </c>
      <c r="E70" s="8">
        <v>8</v>
      </c>
      <c r="F70" s="8">
        <v>95</v>
      </c>
      <c r="G70" s="8">
        <v>166</v>
      </c>
      <c r="H70" s="8">
        <v>3</v>
      </c>
      <c r="I70" s="8">
        <v>98</v>
      </c>
      <c r="J70" s="8">
        <v>589</v>
      </c>
      <c r="K70" s="8">
        <v>44</v>
      </c>
      <c r="L70" s="8">
        <v>92</v>
      </c>
      <c r="M70" s="3"/>
      <c r="N70" s="3"/>
      <c r="O70" s="3"/>
      <c r="Y70" s="9">
        <v>0.8</v>
      </c>
      <c r="Z70" s="3"/>
      <c r="AF70" s="89">
        <f t="shared" si="9"/>
        <v>2115.9466666666672</v>
      </c>
    </row>
    <row r="71" spans="1:32" x14ac:dyDescent="0.25">
      <c r="A71" s="7" t="s">
        <v>36</v>
      </c>
      <c r="B71" s="8">
        <v>41270</v>
      </c>
      <c r="C71" s="8">
        <v>1331</v>
      </c>
      <c r="D71" s="8">
        <v>266</v>
      </c>
      <c r="E71" s="8">
        <v>13</v>
      </c>
      <c r="F71" s="8">
        <v>94</v>
      </c>
      <c r="G71" s="8">
        <v>241</v>
      </c>
      <c r="H71" s="8">
        <v>7</v>
      </c>
      <c r="I71" s="8">
        <v>97</v>
      </c>
      <c r="J71" s="8">
        <v>654</v>
      </c>
      <c r="K71" s="8">
        <v>34</v>
      </c>
      <c r="L71" s="8">
        <v>94</v>
      </c>
      <c r="M71" s="3"/>
      <c r="N71" s="3"/>
      <c r="O71" s="3"/>
      <c r="Y71" s="9">
        <v>0.59</v>
      </c>
      <c r="Z71" s="3"/>
      <c r="AF71" s="89">
        <f t="shared" si="9"/>
        <v>4276.9466666666667</v>
      </c>
    </row>
    <row r="72" spans="1:32" x14ac:dyDescent="0.25">
      <c r="A72" s="7" t="s">
        <v>30</v>
      </c>
      <c r="B72" s="8">
        <v>26632</v>
      </c>
      <c r="C72" s="8">
        <v>888</v>
      </c>
      <c r="D72" s="8">
        <v>166</v>
      </c>
      <c r="E72" s="8">
        <v>18</v>
      </c>
      <c r="F72" s="8">
        <v>88</v>
      </c>
      <c r="G72" s="8">
        <v>241</v>
      </c>
      <c r="H72" s="8">
        <v>6</v>
      </c>
      <c r="I72" s="8">
        <v>98</v>
      </c>
      <c r="J72" s="8">
        <v>520</v>
      </c>
      <c r="K72" s="8">
        <v>56</v>
      </c>
      <c r="L72" s="8">
        <v>89</v>
      </c>
      <c r="M72" s="3"/>
      <c r="N72" s="3"/>
      <c r="O72" s="3"/>
      <c r="Y72" s="9">
        <v>0.9</v>
      </c>
      <c r="Z72" s="3"/>
      <c r="AF72" s="89">
        <f t="shared" si="9"/>
        <v>2853.4400000000005</v>
      </c>
    </row>
    <row r="73" spans="1:32" ht="13" thickBot="1" x14ac:dyDescent="0.3">
      <c r="A73" s="7" t="s">
        <v>31</v>
      </c>
      <c r="B73" s="8">
        <v>27776</v>
      </c>
      <c r="C73" s="8">
        <v>896</v>
      </c>
      <c r="D73" s="8">
        <v>271</v>
      </c>
      <c r="E73" s="8">
        <v>19</v>
      </c>
      <c r="F73" s="8">
        <v>93</v>
      </c>
      <c r="G73" s="8">
        <v>242</v>
      </c>
      <c r="H73" s="8">
        <v>6</v>
      </c>
      <c r="I73" s="8">
        <v>97</v>
      </c>
      <c r="J73" s="8">
        <v>539</v>
      </c>
      <c r="K73" s="8">
        <v>42</v>
      </c>
      <c r="L73" s="8">
        <v>92</v>
      </c>
      <c r="M73" s="3"/>
      <c r="N73" s="3"/>
      <c r="O73" s="3"/>
      <c r="Y73" s="9">
        <v>0.9</v>
      </c>
      <c r="Z73" s="3"/>
      <c r="AF73" s="89">
        <f t="shared" si="9"/>
        <v>2891.0933333333332</v>
      </c>
    </row>
    <row r="74" spans="1:32" ht="13" thickTop="1" x14ac:dyDescent="0.25">
      <c r="A74" s="10" t="s">
        <v>44</v>
      </c>
      <c r="B74" s="11">
        <f>SUM(B62:B73)</f>
        <v>336904</v>
      </c>
      <c r="C74" s="11">
        <f t="shared" ref="C74:J74" si="10">SUM(C62:C73)</f>
        <v>11038</v>
      </c>
      <c r="D74" s="11">
        <f t="shared" si="10"/>
        <v>2963</v>
      </c>
      <c r="E74" s="11">
        <f>SUM(E62:E73)</f>
        <v>270</v>
      </c>
      <c r="F74" s="11">
        <f>SUM(F62:F73)</f>
        <v>1085</v>
      </c>
      <c r="G74" s="11">
        <f>SUM(G62:G73)</f>
        <v>3170</v>
      </c>
      <c r="H74" s="11">
        <f>SUM(H62:H73)</f>
        <v>121</v>
      </c>
      <c r="I74" s="11">
        <f>SUM(I62:I73)</f>
        <v>1155</v>
      </c>
      <c r="J74" s="11">
        <f t="shared" si="10"/>
        <v>7905</v>
      </c>
      <c r="K74" s="11">
        <f>SUM(K62:K73)</f>
        <v>789</v>
      </c>
      <c r="L74" s="11">
        <f>SUM(L62:L73)</f>
        <v>1078</v>
      </c>
      <c r="M74" s="3"/>
      <c r="N74" s="3"/>
      <c r="O74" s="3"/>
      <c r="Y74" s="11">
        <f>SUM(Y62:Y73)</f>
        <v>10.340000000000002</v>
      </c>
      <c r="Z74" s="3"/>
      <c r="AF74" s="85"/>
    </row>
    <row r="75" spans="1:32" ht="13" thickBot="1" x14ac:dyDescent="0.3">
      <c r="A75" s="13" t="s">
        <v>45</v>
      </c>
      <c r="B75" s="14">
        <f>AVERAGE(B62:B73)</f>
        <v>28075.333333333332</v>
      </c>
      <c r="C75" s="14">
        <f t="shared" ref="C75:J75" si="11">AVERAGE(C62:C73)</f>
        <v>919.83333333333337</v>
      </c>
      <c r="D75" s="14">
        <f t="shared" si="11"/>
        <v>246.91666666666666</v>
      </c>
      <c r="E75" s="14">
        <f>AVERAGE(E62:E73)</f>
        <v>22.5</v>
      </c>
      <c r="F75" s="14">
        <f>AVERAGE(F62:F73)</f>
        <v>90.416666666666671</v>
      </c>
      <c r="G75" s="14">
        <f>AVERAGE(G62:G73)</f>
        <v>264.16666666666669</v>
      </c>
      <c r="H75" s="14">
        <f>AVERAGE(H62:H73)</f>
        <v>10.083333333333334</v>
      </c>
      <c r="I75" s="14">
        <f>AVERAGE(I62:I73)</f>
        <v>96.25</v>
      </c>
      <c r="J75" s="14">
        <f t="shared" si="11"/>
        <v>658.75</v>
      </c>
      <c r="K75" s="14">
        <f>AVERAGE(K62:K73)</f>
        <v>65.75</v>
      </c>
      <c r="L75" s="14">
        <f>AVERAGE(L62:L73)</f>
        <v>89.833333333333329</v>
      </c>
      <c r="M75" s="34"/>
      <c r="N75" s="5"/>
      <c r="O75" s="5"/>
      <c r="P75" s="35"/>
      <c r="Q75" s="35"/>
      <c r="R75" s="35"/>
      <c r="S75" s="35"/>
      <c r="T75" s="35"/>
      <c r="U75" s="35"/>
      <c r="V75" s="35"/>
      <c r="W75" s="35"/>
      <c r="X75" s="35"/>
      <c r="Y75" s="22">
        <f>AVERAGE(Y62:Y73)</f>
        <v>0.8616666666666668</v>
      </c>
      <c r="Z75" s="36"/>
      <c r="AF75" s="86">
        <f>AVERAGE(AF62:AF73)</f>
        <v>3217.5155555555557</v>
      </c>
    </row>
    <row r="76" spans="1:32" ht="13" thickTop="1" x14ac:dyDescent="0.25">
      <c r="A76" s="24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3"/>
      <c r="N76" s="3"/>
      <c r="O76" s="3"/>
      <c r="Y76" s="26"/>
      <c r="Z76" s="3"/>
    </row>
    <row r="77" spans="1:32" ht="13" thickBot="1" x14ac:dyDescent="0.3">
      <c r="A77" s="2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Y77" s="4"/>
      <c r="Z77" s="3"/>
    </row>
    <row r="78" spans="1:32" ht="13" thickTop="1" x14ac:dyDescent="0.25">
      <c r="A78" s="27" t="s">
        <v>5</v>
      </c>
      <c r="B78" s="28" t="s">
        <v>6</v>
      </c>
      <c r="C78" s="28" t="s">
        <v>6</v>
      </c>
      <c r="D78" s="28" t="s">
        <v>7</v>
      </c>
      <c r="E78" s="28" t="s">
        <v>8</v>
      </c>
      <c r="F78" s="28" t="s">
        <v>2</v>
      </c>
      <c r="G78" s="28" t="s">
        <v>9</v>
      </c>
      <c r="H78" s="28" t="s">
        <v>10</v>
      </c>
      <c r="I78" s="28" t="s">
        <v>3</v>
      </c>
      <c r="J78" s="28" t="s">
        <v>11</v>
      </c>
      <c r="K78" s="28" t="s">
        <v>12</v>
      </c>
      <c r="L78" s="28" t="s">
        <v>13</v>
      </c>
      <c r="M78" s="34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29" t="s">
        <v>46</v>
      </c>
      <c r="Z78" s="29" t="s">
        <v>14</v>
      </c>
      <c r="AA78" s="52" t="s">
        <v>47</v>
      </c>
      <c r="AB78" s="53" t="s">
        <v>48</v>
      </c>
      <c r="AC78" s="54" t="s">
        <v>49</v>
      </c>
      <c r="AD78" s="55" t="s">
        <v>47</v>
      </c>
      <c r="AE78" s="54" t="s">
        <v>47</v>
      </c>
      <c r="AF78" s="52" t="s">
        <v>140</v>
      </c>
    </row>
    <row r="79" spans="1:32" ht="13" thickBot="1" x14ac:dyDescent="0.3">
      <c r="A79" s="30" t="s">
        <v>50</v>
      </c>
      <c r="B79" s="31" t="s">
        <v>16</v>
      </c>
      <c r="C79" s="32" t="s">
        <v>17</v>
      </c>
      <c r="D79" s="31" t="s">
        <v>40</v>
      </c>
      <c r="E79" s="31" t="s">
        <v>40</v>
      </c>
      <c r="F79" s="31" t="s">
        <v>19</v>
      </c>
      <c r="G79" s="31" t="s">
        <v>40</v>
      </c>
      <c r="H79" s="31" t="s">
        <v>40</v>
      </c>
      <c r="I79" s="31" t="s">
        <v>19</v>
      </c>
      <c r="J79" s="31" t="s">
        <v>40</v>
      </c>
      <c r="K79" s="31" t="s">
        <v>40</v>
      </c>
      <c r="L79" s="31" t="s">
        <v>19</v>
      </c>
      <c r="M79" s="34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32" t="s">
        <v>51</v>
      </c>
      <c r="Z79" s="32" t="s">
        <v>20</v>
      </c>
      <c r="AA79" s="56" t="s">
        <v>6</v>
      </c>
      <c r="AB79" s="57" t="s">
        <v>52</v>
      </c>
      <c r="AC79" s="58" t="s">
        <v>53</v>
      </c>
      <c r="AD79" s="59" t="s">
        <v>54</v>
      </c>
      <c r="AE79" s="58" t="s">
        <v>55</v>
      </c>
      <c r="AF79" s="88" t="s">
        <v>141</v>
      </c>
    </row>
    <row r="80" spans="1:32" ht="13" thickTop="1" x14ac:dyDescent="0.25">
      <c r="A80" s="7" t="s">
        <v>21</v>
      </c>
      <c r="B80" s="8">
        <v>35174</v>
      </c>
      <c r="C80" s="8">
        <v>1135</v>
      </c>
      <c r="D80" s="8">
        <v>262</v>
      </c>
      <c r="E80" s="8">
        <v>14</v>
      </c>
      <c r="F80" s="8">
        <v>95</v>
      </c>
      <c r="G80" s="8">
        <v>248</v>
      </c>
      <c r="H80" s="8">
        <v>3</v>
      </c>
      <c r="I80" s="8">
        <v>99</v>
      </c>
      <c r="J80" s="8">
        <v>592</v>
      </c>
      <c r="K80" s="8">
        <v>37</v>
      </c>
      <c r="L80" s="8">
        <v>94</v>
      </c>
      <c r="M80" s="3"/>
      <c r="N80" s="3"/>
      <c r="O80" s="3"/>
      <c r="Y80" s="8">
        <v>24460</v>
      </c>
      <c r="Z80" s="9">
        <f t="shared" ref="Z80:Z91" si="12">Y80/B80</f>
        <v>0.69540001137203611</v>
      </c>
      <c r="AA80" s="60">
        <f>C80/$C$2</f>
        <v>0.70061728395061729</v>
      </c>
      <c r="AB80" s="61">
        <f>(C80*D80)/1000</f>
        <v>297.37</v>
      </c>
      <c r="AC80" s="62">
        <f>(AB80)/$E$3</f>
        <v>0.52446208112874781</v>
      </c>
      <c r="AD80" s="63">
        <f>(C80*G80)/1000</f>
        <v>281.48</v>
      </c>
      <c r="AE80" s="62">
        <f>(AD80)/$G$3</f>
        <v>0.34750617283950619</v>
      </c>
      <c r="AF80" s="89">
        <f>(0.8*C80*G80)/60</f>
        <v>3753.0666666666666</v>
      </c>
    </row>
    <row r="81" spans="1:32" x14ac:dyDescent="0.25">
      <c r="A81" s="7" t="s">
        <v>22</v>
      </c>
      <c r="B81" s="8">
        <v>31720</v>
      </c>
      <c r="C81" s="8">
        <v>1133</v>
      </c>
      <c r="D81" s="8">
        <v>166</v>
      </c>
      <c r="E81" s="8">
        <v>13</v>
      </c>
      <c r="F81" s="8">
        <v>91</v>
      </c>
      <c r="G81" s="8">
        <v>231</v>
      </c>
      <c r="H81" s="8">
        <v>5</v>
      </c>
      <c r="I81" s="8">
        <v>98</v>
      </c>
      <c r="J81" s="8">
        <v>500</v>
      </c>
      <c r="K81" s="8">
        <v>20</v>
      </c>
      <c r="L81" s="8">
        <v>96</v>
      </c>
      <c r="M81" s="3"/>
      <c r="N81" s="3"/>
      <c r="O81" s="3"/>
      <c r="Y81" s="8">
        <v>22570</v>
      </c>
      <c r="Z81" s="9">
        <f t="shared" si="12"/>
        <v>0.71153846153846156</v>
      </c>
      <c r="AA81" s="60">
        <f t="shared" ref="AA81:AA91" si="13">C81/$C$2</f>
        <v>0.69938271604938274</v>
      </c>
      <c r="AB81" s="61">
        <f t="shared" ref="AB81:AB91" si="14">(C81*D81)/1000</f>
        <v>188.078</v>
      </c>
      <c r="AC81" s="62">
        <f t="shared" ref="AC81:AC93" si="15">(AB81)/$E$3</f>
        <v>0.33170723104056438</v>
      </c>
      <c r="AD81" s="63">
        <f t="shared" ref="AD81:AD91" si="16">(C81*G81)/1000</f>
        <v>261.72300000000001</v>
      </c>
      <c r="AE81" s="62">
        <f t="shared" ref="AE81:AE93" si="17">(AD81)/$G$3</f>
        <v>0.32311481481481485</v>
      </c>
      <c r="AF81" s="89">
        <f t="shared" ref="AF81:AF91" si="18">(0.8*C81*G81)/60</f>
        <v>3489.6400000000003</v>
      </c>
    </row>
    <row r="82" spans="1:32" x14ac:dyDescent="0.25">
      <c r="A82" s="7" t="s">
        <v>23</v>
      </c>
      <c r="B82" s="8">
        <v>35927</v>
      </c>
      <c r="C82" s="8">
        <v>1159</v>
      </c>
      <c r="D82" s="8">
        <v>246</v>
      </c>
      <c r="E82" s="8">
        <v>17</v>
      </c>
      <c r="F82" s="8">
        <v>92</v>
      </c>
      <c r="G82" s="8">
        <v>277</v>
      </c>
      <c r="H82" s="8">
        <v>7</v>
      </c>
      <c r="I82" s="8">
        <v>98</v>
      </c>
      <c r="J82" s="8">
        <v>594</v>
      </c>
      <c r="K82" s="8">
        <v>33</v>
      </c>
      <c r="L82" s="8">
        <v>95</v>
      </c>
      <c r="M82" s="3"/>
      <c r="N82" s="3"/>
      <c r="O82" s="3"/>
      <c r="Y82" s="8">
        <v>23880</v>
      </c>
      <c r="Z82" s="9">
        <f t="shared" si="12"/>
        <v>0.6646811590168954</v>
      </c>
      <c r="AA82" s="60">
        <f t="shared" si="13"/>
        <v>0.71543209876543212</v>
      </c>
      <c r="AB82" s="61">
        <f t="shared" si="14"/>
        <v>285.11399999999998</v>
      </c>
      <c r="AC82" s="62">
        <f t="shared" si="15"/>
        <v>0.50284656084656076</v>
      </c>
      <c r="AD82" s="63">
        <f t="shared" si="16"/>
        <v>321.04300000000001</v>
      </c>
      <c r="AE82" s="62">
        <f t="shared" si="17"/>
        <v>0.39634938271604941</v>
      </c>
      <c r="AF82" s="89">
        <f t="shared" si="18"/>
        <v>4280.5733333333337</v>
      </c>
    </row>
    <row r="83" spans="1:32" x14ac:dyDescent="0.25">
      <c r="A83" s="7" t="s">
        <v>24</v>
      </c>
      <c r="B83" s="8">
        <v>31129</v>
      </c>
      <c r="C83" s="8">
        <v>1038</v>
      </c>
      <c r="D83" s="8">
        <v>425</v>
      </c>
      <c r="E83" s="8">
        <v>9</v>
      </c>
      <c r="F83" s="8">
        <v>98</v>
      </c>
      <c r="G83" s="8">
        <v>300</v>
      </c>
      <c r="H83" s="8">
        <v>4</v>
      </c>
      <c r="I83" s="8">
        <v>99</v>
      </c>
      <c r="J83" s="8">
        <v>643</v>
      </c>
      <c r="K83" s="8">
        <v>20</v>
      </c>
      <c r="L83" s="8">
        <v>97</v>
      </c>
      <c r="M83" s="3"/>
      <c r="N83" s="3"/>
      <c r="O83" s="3"/>
      <c r="Y83" s="8">
        <v>24570</v>
      </c>
      <c r="Z83" s="9">
        <f t="shared" si="12"/>
        <v>0.7892961547110412</v>
      </c>
      <c r="AA83" s="60">
        <f t="shared" si="13"/>
        <v>0.64074074074074072</v>
      </c>
      <c r="AB83" s="61">
        <f t="shared" si="14"/>
        <v>441.15</v>
      </c>
      <c r="AC83" s="62">
        <f t="shared" si="15"/>
        <v>0.77804232804232798</v>
      </c>
      <c r="AD83" s="63">
        <f t="shared" si="16"/>
        <v>311.39999999999998</v>
      </c>
      <c r="AE83" s="62">
        <f t="shared" si="17"/>
        <v>0.38444444444444442</v>
      </c>
      <c r="AF83" s="89">
        <f t="shared" si="18"/>
        <v>4152.0000000000009</v>
      </c>
    </row>
    <row r="84" spans="1:32" x14ac:dyDescent="0.25">
      <c r="A84" s="7" t="s">
        <v>25</v>
      </c>
      <c r="B84" s="8">
        <v>36516</v>
      </c>
      <c r="C84" s="8">
        <v>1178</v>
      </c>
      <c r="D84" s="8">
        <v>176</v>
      </c>
      <c r="E84" s="8">
        <v>7</v>
      </c>
      <c r="F84" s="8">
        <v>96</v>
      </c>
      <c r="G84" s="8">
        <v>252</v>
      </c>
      <c r="H84" s="8">
        <v>5</v>
      </c>
      <c r="I84" s="8">
        <v>98</v>
      </c>
      <c r="J84" s="8">
        <v>538</v>
      </c>
      <c r="K84" s="8">
        <v>29</v>
      </c>
      <c r="L84" s="8">
        <v>95</v>
      </c>
      <c r="M84" s="3"/>
      <c r="N84" s="3"/>
      <c r="O84" s="3"/>
      <c r="Y84" s="8">
        <v>20010</v>
      </c>
      <c r="Z84" s="9">
        <f t="shared" si="12"/>
        <v>0.54797896812356228</v>
      </c>
      <c r="AA84" s="60">
        <f t="shared" si="13"/>
        <v>0.72716049382716053</v>
      </c>
      <c r="AB84" s="61">
        <f t="shared" si="14"/>
        <v>207.328</v>
      </c>
      <c r="AC84" s="62">
        <f t="shared" si="15"/>
        <v>0.36565784832451498</v>
      </c>
      <c r="AD84" s="63">
        <f t="shared" si="16"/>
        <v>296.85599999999999</v>
      </c>
      <c r="AE84" s="62">
        <f t="shared" si="17"/>
        <v>0.36648888888888886</v>
      </c>
      <c r="AF84" s="89">
        <f t="shared" si="18"/>
        <v>3958.0800000000004</v>
      </c>
    </row>
    <row r="85" spans="1:32" x14ac:dyDescent="0.25">
      <c r="A85" s="7" t="s">
        <v>26</v>
      </c>
      <c r="B85" s="8">
        <v>32296</v>
      </c>
      <c r="C85" s="8">
        <v>1077</v>
      </c>
      <c r="D85" s="8">
        <v>243</v>
      </c>
      <c r="E85" s="8">
        <v>24</v>
      </c>
      <c r="F85" s="8">
        <v>90</v>
      </c>
      <c r="G85" s="8">
        <v>230</v>
      </c>
      <c r="H85" s="8">
        <v>8</v>
      </c>
      <c r="I85" s="8">
        <v>96</v>
      </c>
      <c r="J85" s="8">
        <v>554</v>
      </c>
      <c r="K85" s="8">
        <v>55</v>
      </c>
      <c r="L85" s="8">
        <v>90</v>
      </c>
      <c r="M85" s="3"/>
      <c r="N85" s="3"/>
      <c r="O85" s="3"/>
      <c r="Y85" s="8">
        <v>15950</v>
      </c>
      <c r="Z85" s="9">
        <f t="shared" si="12"/>
        <v>0.4938692098092643</v>
      </c>
      <c r="AA85" s="60">
        <f t="shared" si="13"/>
        <v>0.66481481481481486</v>
      </c>
      <c r="AB85" s="61">
        <f t="shared" si="14"/>
        <v>261.71100000000001</v>
      </c>
      <c r="AC85" s="62">
        <f t="shared" si="15"/>
        <v>0.46157142857142858</v>
      </c>
      <c r="AD85" s="63">
        <f t="shared" si="16"/>
        <v>247.71</v>
      </c>
      <c r="AE85" s="62">
        <f t="shared" si="17"/>
        <v>0.30581481481481482</v>
      </c>
      <c r="AF85" s="89">
        <f t="shared" si="18"/>
        <v>3302.8</v>
      </c>
    </row>
    <row r="86" spans="1:32" x14ac:dyDescent="0.25">
      <c r="A86" s="7" t="s">
        <v>27</v>
      </c>
      <c r="B86" s="8">
        <v>32507</v>
      </c>
      <c r="C86" s="8">
        <v>1049</v>
      </c>
      <c r="D86" s="8">
        <v>193</v>
      </c>
      <c r="E86" s="8">
        <v>37</v>
      </c>
      <c r="F86" s="8">
        <v>80</v>
      </c>
      <c r="G86" s="8">
        <v>210</v>
      </c>
      <c r="H86" s="8">
        <v>17</v>
      </c>
      <c r="I86" s="8">
        <v>92</v>
      </c>
      <c r="J86" s="8">
        <v>457</v>
      </c>
      <c r="K86" s="8">
        <v>47</v>
      </c>
      <c r="L86" s="8">
        <v>89</v>
      </c>
      <c r="M86" s="3"/>
      <c r="N86" s="3"/>
      <c r="O86" s="3"/>
      <c r="Y86" s="8">
        <v>22010</v>
      </c>
      <c r="Z86" s="9">
        <f t="shared" si="12"/>
        <v>0.67708493555234261</v>
      </c>
      <c r="AA86" s="60">
        <f t="shared" si="13"/>
        <v>0.64753086419753081</v>
      </c>
      <c r="AB86" s="61">
        <f t="shared" si="14"/>
        <v>202.45699999999999</v>
      </c>
      <c r="AC86" s="62">
        <f t="shared" si="15"/>
        <v>0.35706701940035274</v>
      </c>
      <c r="AD86" s="63">
        <f t="shared" si="16"/>
        <v>220.29</v>
      </c>
      <c r="AE86" s="62">
        <f t="shared" si="17"/>
        <v>0.27196296296296296</v>
      </c>
      <c r="AF86" s="89">
        <f t="shared" si="18"/>
        <v>2937.2</v>
      </c>
    </row>
    <row r="87" spans="1:32" x14ac:dyDescent="0.25">
      <c r="A87" s="7" t="s">
        <v>28</v>
      </c>
      <c r="B87" s="8">
        <v>32862</v>
      </c>
      <c r="C87" s="8">
        <v>1060</v>
      </c>
      <c r="D87" s="8">
        <v>217</v>
      </c>
      <c r="E87" s="8">
        <v>37</v>
      </c>
      <c r="F87" s="8">
        <v>80</v>
      </c>
      <c r="G87" s="8">
        <v>317</v>
      </c>
      <c r="H87" s="8">
        <v>20</v>
      </c>
      <c r="I87" s="8">
        <v>93</v>
      </c>
      <c r="J87" s="8">
        <v>578</v>
      </c>
      <c r="K87" s="8">
        <v>70</v>
      </c>
      <c r="L87" s="8">
        <v>87</v>
      </c>
      <c r="M87" s="3"/>
      <c r="N87" s="3"/>
      <c r="O87" s="3"/>
      <c r="Y87" s="8">
        <v>22940</v>
      </c>
      <c r="Z87" s="9">
        <f t="shared" si="12"/>
        <v>0.69807071998052461</v>
      </c>
      <c r="AA87" s="60">
        <f t="shared" si="13"/>
        <v>0.65432098765432101</v>
      </c>
      <c r="AB87" s="61">
        <f t="shared" si="14"/>
        <v>230.02</v>
      </c>
      <c r="AC87" s="62">
        <f t="shared" si="15"/>
        <v>0.40567901234567905</v>
      </c>
      <c r="AD87" s="63">
        <f t="shared" si="16"/>
        <v>336.02</v>
      </c>
      <c r="AE87" s="62">
        <f t="shared" si="17"/>
        <v>0.41483950617283949</v>
      </c>
      <c r="AF87" s="89">
        <f t="shared" si="18"/>
        <v>4480.2666666666664</v>
      </c>
    </row>
    <row r="88" spans="1:32" x14ac:dyDescent="0.25">
      <c r="A88" s="7" t="s">
        <v>29</v>
      </c>
      <c r="B88" s="8">
        <v>31843</v>
      </c>
      <c r="C88" s="8">
        <v>1061</v>
      </c>
      <c r="D88" s="8">
        <v>186</v>
      </c>
      <c r="E88" s="8">
        <v>10</v>
      </c>
      <c r="F88" s="8">
        <v>93</v>
      </c>
      <c r="G88" s="8">
        <v>233</v>
      </c>
      <c r="H88" s="8">
        <v>7</v>
      </c>
      <c r="I88" s="8">
        <v>97</v>
      </c>
      <c r="J88" s="8">
        <v>482</v>
      </c>
      <c r="K88" s="8">
        <v>31</v>
      </c>
      <c r="L88" s="8">
        <v>92</v>
      </c>
      <c r="M88" s="3"/>
      <c r="N88" s="3"/>
      <c r="O88" s="3"/>
      <c r="Y88" s="8">
        <v>21670</v>
      </c>
      <c r="Z88" s="9">
        <f t="shared" si="12"/>
        <v>0.68052633231793491</v>
      </c>
      <c r="AA88" s="60">
        <f t="shared" si="13"/>
        <v>0.65493827160493823</v>
      </c>
      <c r="AB88" s="61">
        <f t="shared" si="14"/>
        <v>197.346</v>
      </c>
      <c r="AC88" s="62">
        <f t="shared" si="15"/>
        <v>0.34805291005291006</v>
      </c>
      <c r="AD88" s="63">
        <f t="shared" si="16"/>
        <v>247.21299999999999</v>
      </c>
      <c r="AE88" s="62">
        <f t="shared" si="17"/>
        <v>0.30520123456790121</v>
      </c>
      <c r="AF88" s="89">
        <f t="shared" si="18"/>
        <v>3296.1733333333336</v>
      </c>
    </row>
    <row r="89" spans="1:32" x14ac:dyDescent="0.25">
      <c r="A89" s="7" t="s">
        <v>36</v>
      </c>
      <c r="B89" s="8">
        <v>32426</v>
      </c>
      <c r="C89" s="8">
        <v>1046</v>
      </c>
      <c r="D89" s="8">
        <v>161</v>
      </c>
      <c r="E89" s="8">
        <v>6</v>
      </c>
      <c r="F89" s="8">
        <v>96</v>
      </c>
      <c r="G89" s="8">
        <v>177</v>
      </c>
      <c r="H89" s="8">
        <v>4</v>
      </c>
      <c r="I89" s="8">
        <v>97</v>
      </c>
      <c r="J89" s="8">
        <v>418</v>
      </c>
      <c r="K89" s="8">
        <v>29</v>
      </c>
      <c r="L89" s="8">
        <v>92</v>
      </c>
      <c r="M89" s="3"/>
      <c r="N89" s="3"/>
      <c r="O89" s="3"/>
      <c r="Y89" s="8">
        <v>23880</v>
      </c>
      <c r="Z89" s="9">
        <f t="shared" si="12"/>
        <v>0.73644606180225747</v>
      </c>
      <c r="AA89" s="60">
        <f t="shared" si="13"/>
        <v>0.64567901234567904</v>
      </c>
      <c r="AB89" s="61">
        <f t="shared" si="14"/>
        <v>168.40600000000001</v>
      </c>
      <c r="AC89" s="62">
        <f t="shared" si="15"/>
        <v>0.29701234567901236</v>
      </c>
      <c r="AD89" s="63">
        <f t="shared" si="16"/>
        <v>185.142</v>
      </c>
      <c r="AE89" s="62">
        <f t="shared" si="17"/>
        <v>0.22857037037037037</v>
      </c>
      <c r="AF89" s="89">
        <f t="shared" si="18"/>
        <v>2468.56</v>
      </c>
    </row>
    <row r="90" spans="1:32" x14ac:dyDescent="0.25">
      <c r="A90" s="7" t="s">
        <v>30</v>
      </c>
      <c r="B90" s="8">
        <v>34606</v>
      </c>
      <c r="C90" s="8">
        <v>1154</v>
      </c>
      <c r="D90" s="8">
        <v>226</v>
      </c>
      <c r="E90" s="8">
        <v>21</v>
      </c>
      <c r="F90" s="8">
        <v>90</v>
      </c>
      <c r="G90" s="8">
        <v>269</v>
      </c>
      <c r="H90" s="8">
        <v>8</v>
      </c>
      <c r="I90" s="8">
        <v>97</v>
      </c>
      <c r="J90" s="8">
        <v>686</v>
      </c>
      <c r="K90" s="8">
        <v>47</v>
      </c>
      <c r="L90" s="8">
        <v>93</v>
      </c>
      <c r="M90" s="3"/>
      <c r="N90" s="3"/>
      <c r="O90" s="3"/>
      <c r="Y90" s="8">
        <v>22350</v>
      </c>
      <c r="Z90" s="9">
        <f t="shared" si="12"/>
        <v>0.64584176154424089</v>
      </c>
      <c r="AA90" s="60">
        <f t="shared" si="13"/>
        <v>0.71234567901234569</v>
      </c>
      <c r="AB90" s="61">
        <f t="shared" si="14"/>
        <v>260.80399999999997</v>
      </c>
      <c r="AC90" s="62">
        <f t="shared" si="15"/>
        <v>0.45997178130511457</v>
      </c>
      <c r="AD90" s="63">
        <f t="shared" si="16"/>
        <v>310.42599999999999</v>
      </c>
      <c r="AE90" s="62">
        <f t="shared" si="17"/>
        <v>0.38324197530864196</v>
      </c>
      <c r="AF90" s="89">
        <f t="shared" si="18"/>
        <v>4139.0133333333333</v>
      </c>
    </row>
    <row r="91" spans="1:32" ht="13" thickBot="1" x14ac:dyDescent="0.3">
      <c r="A91" s="7" t="s">
        <v>31</v>
      </c>
      <c r="B91" s="8">
        <v>30928</v>
      </c>
      <c r="C91" s="8">
        <v>998</v>
      </c>
      <c r="D91" s="8">
        <v>219</v>
      </c>
      <c r="E91" s="8">
        <v>20</v>
      </c>
      <c r="F91" s="8">
        <v>91</v>
      </c>
      <c r="G91" s="8">
        <v>245</v>
      </c>
      <c r="H91" s="8">
        <v>10</v>
      </c>
      <c r="I91" s="8">
        <v>96</v>
      </c>
      <c r="J91" s="8">
        <v>609</v>
      </c>
      <c r="K91" s="8">
        <v>37</v>
      </c>
      <c r="L91" s="8">
        <v>94</v>
      </c>
      <c r="M91" s="3"/>
      <c r="N91" s="3"/>
      <c r="O91" s="3"/>
      <c r="Y91" s="8">
        <v>23520</v>
      </c>
      <c r="Z91" s="9">
        <f t="shared" si="12"/>
        <v>0.760475944128298</v>
      </c>
      <c r="AA91" s="60">
        <f t="shared" si="13"/>
        <v>0.61604938271604937</v>
      </c>
      <c r="AB91" s="61">
        <f t="shared" si="14"/>
        <v>218.56200000000001</v>
      </c>
      <c r="AC91" s="62">
        <f t="shared" si="15"/>
        <v>0.38547089947089946</v>
      </c>
      <c r="AD91" s="63">
        <f t="shared" si="16"/>
        <v>244.51</v>
      </c>
      <c r="AE91" s="62">
        <f t="shared" si="17"/>
        <v>0.30186419753086419</v>
      </c>
      <c r="AF91" s="89">
        <f t="shared" si="18"/>
        <v>3260.1333333333337</v>
      </c>
    </row>
    <row r="92" spans="1:32" ht="13" thickTop="1" x14ac:dyDescent="0.25">
      <c r="A92" s="10" t="s">
        <v>56</v>
      </c>
      <c r="B92" s="11">
        <f t="shared" ref="B92:J92" si="19">SUM(B80:B91)</f>
        <v>397934</v>
      </c>
      <c r="C92" s="11">
        <f t="shared" si="19"/>
        <v>13088</v>
      </c>
      <c r="D92" s="11">
        <f t="shared" si="19"/>
        <v>2720</v>
      </c>
      <c r="E92" s="11">
        <f>SUM(E80:E91)</f>
        <v>215</v>
      </c>
      <c r="F92" s="11">
        <f>SUM(F80:F91)</f>
        <v>1092</v>
      </c>
      <c r="G92" s="11">
        <f>SUM(G80:G91)</f>
        <v>2989</v>
      </c>
      <c r="H92" s="11">
        <f>SUM(H80:H91)</f>
        <v>98</v>
      </c>
      <c r="I92" s="11">
        <f>SUM(I80:I91)</f>
        <v>1160</v>
      </c>
      <c r="J92" s="11">
        <f t="shared" si="19"/>
        <v>6651</v>
      </c>
      <c r="K92" s="11">
        <f>SUM(K80:K91)</f>
        <v>455</v>
      </c>
      <c r="L92" s="11">
        <f>SUM(L80:L91)</f>
        <v>1114</v>
      </c>
      <c r="M92" s="3"/>
      <c r="N92" s="3"/>
      <c r="O92" s="3"/>
      <c r="Y92" s="11">
        <f>SUM(Y80:Y91)</f>
        <v>267810</v>
      </c>
      <c r="Z92" s="11">
        <f>SUM(Z80:Z91)</f>
        <v>8.1012097198968593</v>
      </c>
      <c r="AA92" s="64"/>
      <c r="AB92" s="65"/>
      <c r="AC92" s="66"/>
      <c r="AD92" s="67"/>
      <c r="AE92" s="66"/>
      <c r="AF92" s="85"/>
    </row>
    <row r="93" spans="1:32" ht="13" thickBot="1" x14ac:dyDescent="0.3">
      <c r="A93" s="13" t="s">
        <v>57</v>
      </c>
      <c r="B93" s="14">
        <f>AVERAGE(B80:B91)</f>
        <v>33161.166666666664</v>
      </c>
      <c r="C93" s="14">
        <f t="shared" ref="C93:J93" si="20">AVERAGE(C80:C91)</f>
        <v>1090.6666666666667</v>
      </c>
      <c r="D93" s="14">
        <f t="shared" si="20"/>
        <v>226.66666666666666</v>
      </c>
      <c r="E93" s="14">
        <f>AVERAGE(E80:E91)</f>
        <v>17.916666666666668</v>
      </c>
      <c r="F93" s="14">
        <f>AVERAGE(F80:F91)</f>
        <v>91</v>
      </c>
      <c r="G93" s="14">
        <f>AVERAGE(G80:G91)</f>
        <v>249.08333333333334</v>
      </c>
      <c r="H93" s="14">
        <f>AVERAGE(H80:H91)</f>
        <v>8.1666666666666661</v>
      </c>
      <c r="I93" s="14">
        <f>AVERAGE(I80:I91)</f>
        <v>96.666666666666671</v>
      </c>
      <c r="J93" s="14">
        <f t="shared" si="20"/>
        <v>554.25</v>
      </c>
      <c r="K93" s="14">
        <f>AVERAGE(K80:K91)</f>
        <v>37.916666666666664</v>
      </c>
      <c r="L93" s="14">
        <f>AVERAGE(L80:L91)</f>
        <v>92.833333333333329</v>
      </c>
      <c r="M93" s="3"/>
      <c r="N93" s="3"/>
      <c r="O93" s="3"/>
      <c r="P93" s="35"/>
      <c r="Q93" s="35"/>
      <c r="R93" s="35"/>
      <c r="S93" s="35"/>
      <c r="T93" s="35"/>
      <c r="U93" s="35"/>
      <c r="V93" s="35"/>
      <c r="W93" s="35"/>
      <c r="X93" s="35"/>
      <c r="Y93" s="14">
        <f>AVERAGE(Y80:Y91)</f>
        <v>22317.5</v>
      </c>
      <c r="Z93" s="22">
        <f>AVERAGE(Z80:Z91)</f>
        <v>0.67510080999140498</v>
      </c>
      <c r="AA93" s="68">
        <f t="shared" ref="AA93" si="21">C93/$C$2</f>
        <v>0.67325102880658438</v>
      </c>
      <c r="AB93" s="69">
        <f t="shared" ref="AB93" si="22">(C93*D93)/1000</f>
        <v>247.21777777777777</v>
      </c>
      <c r="AC93" s="70">
        <f t="shared" si="15"/>
        <v>0.43601019008426417</v>
      </c>
      <c r="AD93" s="71">
        <f t="shared" ref="AD93" si="23">(C93*G93)/1000</f>
        <v>271.66688888888893</v>
      </c>
      <c r="AE93" s="70">
        <f t="shared" si="17"/>
        <v>0.33539122085048018</v>
      </c>
      <c r="AF93" s="86">
        <f>AVERAGE(AF80:AF91)</f>
        <v>3626.4588888888889</v>
      </c>
    </row>
    <row r="94" spans="1:32" ht="13" thickTop="1" x14ac:dyDescent="0.25"/>
    <row r="95" spans="1:32" ht="13" thickBot="1" x14ac:dyDescent="0.3"/>
    <row r="96" spans="1:32" ht="13" thickTop="1" x14ac:dyDescent="0.25">
      <c r="A96" s="27" t="s">
        <v>5</v>
      </c>
      <c r="B96" s="28" t="s">
        <v>6</v>
      </c>
      <c r="C96" s="28" t="s">
        <v>6</v>
      </c>
      <c r="D96" s="28" t="s">
        <v>7</v>
      </c>
      <c r="E96" s="28" t="s">
        <v>8</v>
      </c>
      <c r="F96" s="28" t="s">
        <v>2</v>
      </c>
      <c r="G96" s="28" t="s">
        <v>9</v>
      </c>
      <c r="H96" s="28" t="s">
        <v>10</v>
      </c>
      <c r="I96" s="28" t="s">
        <v>3</v>
      </c>
      <c r="J96" s="28" t="s">
        <v>11</v>
      </c>
      <c r="K96" s="28" t="s">
        <v>12</v>
      </c>
      <c r="L96" s="28" t="s">
        <v>13</v>
      </c>
      <c r="M96" s="3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29" t="s">
        <v>46</v>
      </c>
      <c r="Z96" s="29" t="s">
        <v>14</v>
      </c>
      <c r="AA96" s="52" t="s">
        <v>47</v>
      </c>
      <c r="AB96" s="53" t="s">
        <v>48</v>
      </c>
      <c r="AC96" s="54" t="s">
        <v>49</v>
      </c>
      <c r="AD96" s="55" t="s">
        <v>47</v>
      </c>
      <c r="AE96" s="54" t="s">
        <v>47</v>
      </c>
      <c r="AF96" s="52" t="s">
        <v>140</v>
      </c>
    </row>
    <row r="97" spans="1:32" ht="13" thickBot="1" x14ac:dyDescent="0.3">
      <c r="A97" s="30" t="s">
        <v>58</v>
      </c>
      <c r="B97" s="31" t="s">
        <v>16</v>
      </c>
      <c r="C97" s="32" t="s">
        <v>17</v>
      </c>
      <c r="D97" s="31" t="s">
        <v>40</v>
      </c>
      <c r="E97" s="31" t="s">
        <v>40</v>
      </c>
      <c r="F97" s="31" t="s">
        <v>19</v>
      </c>
      <c r="G97" s="31" t="s">
        <v>40</v>
      </c>
      <c r="H97" s="31" t="s">
        <v>40</v>
      </c>
      <c r="I97" s="31" t="s">
        <v>19</v>
      </c>
      <c r="J97" s="31" t="s">
        <v>40</v>
      </c>
      <c r="K97" s="31" t="s">
        <v>40</v>
      </c>
      <c r="L97" s="31" t="s">
        <v>19</v>
      </c>
      <c r="M97" s="3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32" t="s">
        <v>51</v>
      </c>
      <c r="Z97" s="32" t="s">
        <v>20</v>
      </c>
      <c r="AA97" s="56" t="s">
        <v>6</v>
      </c>
      <c r="AB97" s="57" t="s">
        <v>52</v>
      </c>
      <c r="AC97" s="58" t="s">
        <v>53</v>
      </c>
      <c r="AD97" s="59" t="s">
        <v>54</v>
      </c>
      <c r="AE97" s="58" t="s">
        <v>55</v>
      </c>
      <c r="AF97" s="88" t="s">
        <v>141</v>
      </c>
    </row>
    <row r="98" spans="1:32" ht="13" thickTop="1" x14ac:dyDescent="0.25">
      <c r="A98" s="7" t="s">
        <v>21</v>
      </c>
      <c r="B98" s="8">
        <v>31240</v>
      </c>
      <c r="C98" s="8">
        <v>1008</v>
      </c>
      <c r="D98" s="8">
        <v>267</v>
      </c>
      <c r="E98" s="8">
        <v>40</v>
      </c>
      <c r="F98" s="8">
        <v>85</v>
      </c>
      <c r="G98" s="8">
        <v>239</v>
      </c>
      <c r="H98" s="8">
        <v>19</v>
      </c>
      <c r="I98" s="8">
        <v>92</v>
      </c>
      <c r="J98" s="8">
        <v>696</v>
      </c>
      <c r="K98" s="8">
        <v>78</v>
      </c>
      <c r="L98" s="8">
        <v>89</v>
      </c>
      <c r="M98" s="3"/>
      <c r="N98" s="3"/>
      <c r="O98" s="3"/>
      <c r="Y98" s="8">
        <v>24770</v>
      </c>
      <c r="Z98" s="9">
        <f t="shared" ref="Z98:Z109" si="24">Y98/B98</f>
        <v>0.79289372599231756</v>
      </c>
      <c r="AA98" s="60">
        <f>C98/$C$2</f>
        <v>0.62222222222222223</v>
      </c>
      <c r="AB98" s="61">
        <f>(C98*D98)/1000</f>
        <v>269.13600000000002</v>
      </c>
      <c r="AC98" s="62">
        <f>(AB98)/$E$3</f>
        <v>0.47466666666666674</v>
      </c>
      <c r="AD98" s="63">
        <f>(C98*G98)/1000</f>
        <v>240.91200000000001</v>
      </c>
      <c r="AE98" s="62">
        <f>(AD98)/$G$3</f>
        <v>0.29742222222222225</v>
      </c>
      <c r="AF98" s="89">
        <f>(0.8*C98*G98)/60</f>
        <v>3212.1600000000008</v>
      </c>
    </row>
    <row r="99" spans="1:32" x14ac:dyDescent="0.25">
      <c r="A99" s="7" t="s">
        <v>22</v>
      </c>
      <c r="B99" s="8">
        <v>24450</v>
      </c>
      <c r="C99" s="8">
        <v>873</v>
      </c>
      <c r="D99" s="8">
        <v>238</v>
      </c>
      <c r="E99" s="8">
        <v>20</v>
      </c>
      <c r="F99" s="8">
        <v>91</v>
      </c>
      <c r="G99" s="8">
        <v>303</v>
      </c>
      <c r="H99" s="8">
        <v>11</v>
      </c>
      <c r="I99" s="8">
        <v>96</v>
      </c>
      <c r="J99" s="8">
        <v>607</v>
      </c>
      <c r="K99" s="8">
        <v>48</v>
      </c>
      <c r="L99" s="8">
        <v>92</v>
      </c>
      <c r="M99" s="3"/>
      <c r="N99" s="3"/>
      <c r="O99" s="3"/>
      <c r="Y99" s="8">
        <v>22440</v>
      </c>
      <c r="Z99" s="9">
        <f t="shared" si="24"/>
        <v>0.91779141104294482</v>
      </c>
      <c r="AA99" s="60">
        <f t="shared" ref="AA99:AA109" si="25">C99/$C$2</f>
        <v>0.53888888888888886</v>
      </c>
      <c r="AB99" s="61">
        <f t="shared" ref="AB99:AB109" si="26">(C99*D99)/1000</f>
        <v>207.774</v>
      </c>
      <c r="AC99" s="62">
        <f t="shared" ref="AC99:AC111" si="27">(AB99)/$E$3</f>
        <v>0.36644444444444446</v>
      </c>
      <c r="AD99" s="63">
        <f t="shared" ref="AD99:AD109" si="28">(C99*G99)/1000</f>
        <v>264.51900000000001</v>
      </c>
      <c r="AE99" s="62">
        <f t="shared" ref="AE99:AE111" si="29">(AD99)/$G$3</f>
        <v>0.32656666666666667</v>
      </c>
      <c r="AF99" s="89">
        <f t="shared" ref="AF99:AF109" si="30">(0.8*C99*G99)/60</f>
        <v>3526.9200000000005</v>
      </c>
    </row>
    <row r="100" spans="1:32" x14ac:dyDescent="0.25">
      <c r="A100" s="7" t="s">
        <v>23</v>
      </c>
      <c r="B100" s="8">
        <v>30872</v>
      </c>
      <c r="C100" s="8">
        <v>996</v>
      </c>
      <c r="D100" s="8">
        <v>177</v>
      </c>
      <c r="E100" s="8">
        <v>22</v>
      </c>
      <c r="F100" s="8">
        <v>88</v>
      </c>
      <c r="G100" s="8">
        <v>215</v>
      </c>
      <c r="H100" s="8">
        <v>6</v>
      </c>
      <c r="I100" s="8">
        <v>97</v>
      </c>
      <c r="J100" s="8">
        <v>530</v>
      </c>
      <c r="K100" s="8">
        <v>48</v>
      </c>
      <c r="L100" s="8">
        <v>91</v>
      </c>
      <c r="M100" s="3"/>
      <c r="N100" s="3"/>
      <c r="O100" s="3"/>
      <c r="Y100" s="8">
        <v>21110</v>
      </c>
      <c r="Z100" s="9">
        <f t="shared" si="24"/>
        <v>0.68379113760041466</v>
      </c>
      <c r="AA100" s="60">
        <f t="shared" si="25"/>
        <v>0.61481481481481481</v>
      </c>
      <c r="AB100" s="61">
        <f t="shared" si="26"/>
        <v>176.292</v>
      </c>
      <c r="AC100" s="62">
        <f t="shared" si="27"/>
        <v>0.31092063492063493</v>
      </c>
      <c r="AD100" s="63">
        <f t="shared" si="28"/>
        <v>214.14</v>
      </c>
      <c r="AE100" s="62">
        <f t="shared" si="29"/>
        <v>0.26437037037037037</v>
      </c>
      <c r="AF100" s="89">
        <f t="shared" si="30"/>
        <v>2855.2000000000003</v>
      </c>
    </row>
    <row r="101" spans="1:32" x14ac:dyDescent="0.25">
      <c r="A101" s="7" t="s">
        <v>24</v>
      </c>
      <c r="B101" s="8">
        <v>39580</v>
      </c>
      <c r="C101" s="8">
        <v>1319</v>
      </c>
      <c r="D101" s="8">
        <v>224</v>
      </c>
      <c r="E101" s="8">
        <v>13</v>
      </c>
      <c r="F101" s="8">
        <v>93</v>
      </c>
      <c r="G101" s="8">
        <v>240</v>
      </c>
      <c r="H101" s="8">
        <v>3</v>
      </c>
      <c r="I101" s="8">
        <v>98</v>
      </c>
      <c r="J101" s="8">
        <v>470</v>
      </c>
      <c r="K101" s="8">
        <v>30</v>
      </c>
      <c r="L101" s="8">
        <v>94</v>
      </c>
      <c r="M101" s="3"/>
      <c r="N101" s="3"/>
      <c r="O101" s="3"/>
      <c r="Y101" s="8">
        <v>21860</v>
      </c>
      <c r="Z101" s="9">
        <f t="shared" si="24"/>
        <v>0.55229914098029309</v>
      </c>
      <c r="AA101" s="60">
        <f t="shared" si="25"/>
        <v>0.81419753086419755</v>
      </c>
      <c r="AB101" s="61">
        <f t="shared" si="26"/>
        <v>295.45600000000002</v>
      </c>
      <c r="AC101" s="62">
        <f t="shared" si="27"/>
        <v>0.52108641975308645</v>
      </c>
      <c r="AD101" s="63">
        <f t="shared" si="28"/>
        <v>316.56</v>
      </c>
      <c r="AE101" s="62">
        <f t="shared" si="29"/>
        <v>0.39081481481481484</v>
      </c>
      <c r="AF101" s="89">
        <f t="shared" si="30"/>
        <v>4220.8</v>
      </c>
    </row>
    <row r="102" spans="1:32" x14ac:dyDescent="0.25">
      <c r="A102" s="7" t="s">
        <v>25</v>
      </c>
      <c r="B102" s="8">
        <v>47739</v>
      </c>
      <c r="C102" s="8">
        <v>1540</v>
      </c>
      <c r="D102" s="8">
        <v>164</v>
      </c>
      <c r="E102" s="8">
        <v>10</v>
      </c>
      <c r="F102" s="8">
        <v>94</v>
      </c>
      <c r="G102" s="8">
        <v>193</v>
      </c>
      <c r="H102" s="8">
        <v>5</v>
      </c>
      <c r="I102" s="8">
        <v>96</v>
      </c>
      <c r="J102" s="8">
        <v>343</v>
      </c>
      <c r="K102" s="8">
        <v>50</v>
      </c>
      <c r="L102" s="8">
        <v>82</v>
      </c>
      <c r="M102" s="3"/>
      <c r="N102" s="3"/>
      <c r="O102" s="3"/>
      <c r="Y102" s="8">
        <v>19600</v>
      </c>
      <c r="Z102" s="9">
        <f t="shared" si="24"/>
        <v>0.41056578478811873</v>
      </c>
      <c r="AA102" s="60">
        <f t="shared" si="25"/>
        <v>0.95061728395061729</v>
      </c>
      <c r="AB102" s="61">
        <f t="shared" si="26"/>
        <v>252.56</v>
      </c>
      <c r="AC102" s="62">
        <f t="shared" si="27"/>
        <v>0.44543209876543211</v>
      </c>
      <c r="AD102" s="63">
        <f t="shared" si="28"/>
        <v>297.22000000000003</v>
      </c>
      <c r="AE102" s="62">
        <f t="shared" si="29"/>
        <v>0.3669382716049383</v>
      </c>
      <c r="AF102" s="89">
        <f t="shared" si="30"/>
        <v>3962.9333333333334</v>
      </c>
    </row>
    <row r="103" spans="1:32" x14ac:dyDescent="0.25">
      <c r="A103" s="7" t="s">
        <v>26</v>
      </c>
      <c r="B103" s="8">
        <v>30153</v>
      </c>
      <c r="C103" s="8">
        <v>1005</v>
      </c>
      <c r="D103" s="8">
        <v>209</v>
      </c>
      <c r="E103" s="8">
        <v>32</v>
      </c>
      <c r="F103" s="8">
        <v>84</v>
      </c>
      <c r="G103" s="8">
        <v>218</v>
      </c>
      <c r="H103" s="8">
        <v>12</v>
      </c>
      <c r="I103" s="8">
        <v>94</v>
      </c>
      <c r="J103" s="8">
        <v>631</v>
      </c>
      <c r="K103" s="8">
        <v>108</v>
      </c>
      <c r="L103" s="8">
        <v>83</v>
      </c>
      <c r="M103" s="3"/>
      <c r="N103" s="3"/>
      <c r="O103" s="3"/>
      <c r="Y103" s="8">
        <v>20450</v>
      </c>
      <c r="Z103" s="9">
        <f t="shared" si="24"/>
        <v>0.67820780685172288</v>
      </c>
      <c r="AA103" s="60">
        <f t="shared" si="25"/>
        <v>0.62037037037037035</v>
      </c>
      <c r="AB103" s="61">
        <f t="shared" si="26"/>
        <v>210.04499999999999</v>
      </c>
      <c r="AC103" s="62">
        <f t="shared" si="27"/>
        <v>0.37044973544973542</v>
      </c>
      <c r="AD103" s="63">
        <f t="shared" si="28"/>
        <v>219.09</v>
      </c>
      <c r="AE103" s="62">
        <f t="shared" si="29"/>
        <v>0.27048148148148149</v>
      </c>
      <c r="AF103" s="89">
        <f t="shared" si="30"/>
        <v>2921.2</v>
      </c>
    </row>
    <row r="104" spans="1:32" x14ac:dyDescent="0.25">
      <c r="A104" s="7" t="s">
        <v>27</v>
      </c>
      <c r="B104" s="8">
        <v>33934</v>
      </c>
      <c r="C104" s="8">
        <v>1095</v>
      </c>
      <c r="D104" s="8">
        <v>172</v>
      </c>
      <c r="E104" s="8">
        <v>24</v>
      </c>
      <c r="F104" s="8">
        <v>86</v>
      </c>
      <c r="G104" s="8">
        <v>231</v>
      </c>
      <c r="H104" s="8">
        <v>11</v>
      </c>
      <c r="I104" s="8">
        <v>95</v>
      </c>
      <c r="J104" s="8">
        <v>497</v>
      </c>
      <c r="K104" s="8">
        <v>72</v>
      </c>
      <c r="L104" s="8">
        <v>85</v>
      </c>
      <c r="M104" s="3"/>
      <c r="N104" s="3"/>
      <c r="O104" s="3"/>
      <c r="Y104" s="8">
        <v>25470</v>
      </c>
      <c r="Z104" s="9">
        <f t="shared" si="24"/>
        <v>0.75057464489892145</v>
      </c>
      <c r="AA104" s="60">
        <f t="shared" si="25"/>
        <v>0.67592592592592593</v>
      </c>
      <c r="AB104" s="61">
        <f t="shared" si="26"/>
        <v>188.34</v>
      </c>
      <c r="AC104" s="62">
        <f t="shared" si="27"/>
        <v>0.33216931216931217</v>
      </c>
      <c r="AD104" s="63">
        <f t="shared" si="28"/>
        <v>252.94499999999999</v>
      </c>
      <c r="AE104" s="62">
        <f t="shared" si="29"/>
        <v>0.31227777777777777</v>
      </c>
      <c r="AF104" s="89">
        <f t="shared" si="30"/>
        <v>3372.6</v>
      </c>
    </row>
    <row r="105" spans="1:32" x14ac:dyDescent="0.25">
      <c r="A105" s="7" t="s">
        <v>28</v>
      </c>
      <c r="B105" s="8">
        <v>46025</v>
      </c>
      <c r="C105" s="8">
        <v>1485</v>
      </c>
      <c r="D105" s="8">
        <v>130</v>
      </c>
      <c r="E105" s="8">
        <v>18</v>
      </c>
      <c r="F105" s="8">
        <v>86</v>
      </c>
      <c r="G105" s="8">
        <v>206</v>
      </c>
      <c r="H105" s="8">
        <v>13</v>
      </c>
      <c r="I105" s="8">
        <v>94</v>
      </c>
      <c r="J105" s="8">
        <v>412</v>
      </c>
      <c r="K105" s="8">
        <v>73</v>
      </c>
      <c r="L105" s="8">
        <v>83</v>
      </c>
      <c r="M105" s="3"/>
      <c r="N105" s="3"/>
      <c r="O105" s="3"/>
      <c r="Y105" s="8">
        <v>25000</v>
      </c>
      <c r="Z105" s="9">
        <f t="shared" si="24"/>
        <v>0.54318305268875611</v>
      </c>
      <c r="AA105" s="60">
        <f t="shared" si="25"/>
        <v>0.91666666666666663</v>
      </c>
      <c r="AB105" s="61">
        <f t="shared" si="26"/>
        <v>193.05</v>
      </c>
      <c r="AC105" s="62">
        <f t="shared" si="27"/>
        <v>0.34047619047619049</v>
      </c>
      <c r="AD105" s="63">
        <f t="shared" si="28"/>
        <v>305.91000000000003</v>
      </c>
      <c r="AE105" s="62">
        <f t="shared" si="29"/>
        <v>0.37766666666666671</v>
      </c>
      <c r="AF105" s="89">
        <f t="shared" si="30"/>
        <v>4078.8</v>
      </c>
    </row>
    <row r="106" spans="1:32" x14ac:dyDescent="0.25">
      <c r="A106" s="7" t="s">
        <v>29</v>
      </c>
      <c r="B106" s="8">
        <v>45647</v>
      </c>
      <c r="C106" s="8">
        <v>1522</v>
      </c>
      <c r="D106" s="8">
        <v>202</v>
      </c>
      <c r="E106" s="8">
        <v>28</v>
      </c>
      <c r="F106" s="8">
        <v>86</v>
      </c>
      <c r="G106" s="8">
        <v>205</v>
      </c>
      <c r="H106" s="8">
        <v>12</v>
      </c>
      <c r="I106" s="8">
        <v>94</v>
      </c>
      <c r="J106" s="8">
        <v>381</v>
      </c>
      <c r="K106" s="8">
        <v>72</v>
      </c>
      <c r="L106" s="8">
        <v>81</v>
      </c>
      <c r="M106" s="3"/>
      <c r="N106" s="3"/>
      <c r="O106" s="3"/>
      <c r="Y106" s="8">
        <v>22000</v>
      </c>
      <c r="Z106" s="9">
        <f t="shared" si="24"/>
        <v>0.48195938396827831</v>
      </c>
      <c r="AA106" s="60">
        <f t="shared" si="25"/>
        <v>0.93950617283950622</v>
      </c>
      <c r="AB106" s="61">
        <f t="shared" si="26"/>
        <v>307.44400000000002</v>
      </c>
      <c r="AC106" s="62">
        <f t="shared" si="27"/>
        <v>0.54222927689594358</v>
      </c>
      <c r="AD106" s="63">
        <f t="shared" si="28"/>
        <v>312.01</v>
      </c>
      <c r="AE106" s="62">
        <f t="shared" si="29"/>
        <v>0.3851975308641975</v>
      </c>
      <c r="AF106" s="89">
        <f t="shared" si="30"/>
        <v>4160.1333333333341</v>
      </c>
    </row>
    <row r="107" spans="1:32" x14ac:dyDescent="0.25">
      <c r="A107" s="7" t="s">
        <v>36</v>
      </c>
      <c r="B107" s="8">
        <v>47736</v>
      </c>
      <c r="C107" s="8">
        <v>1540</v>
      </c>
      <c r="D107" s="8">
        <v>180</v>
      </c>
      <c r="E107" s="8">
        <v>16</v>
      </c>
      <c r="F107" s="8">
        <v>91</v>
      </c>
      <c r="G107" s="8">
        <v>167</v>
      </c>
      <c r="H107" s="8">
        <v>10</v>
      </c>
      <c r="I107" s="8">
        <v>94</v>
      </c>
      <c r="J107" s="8">
        <v>378</v>
      </c>
      <c r="K107" s="8">
        <v>42</v>
      </c>
      <c r="L107" s="8">
        <v>88</v>
      </c>
      <c r="M107" s="3"/>
      <c r="N107" s="3"/>
      <c r="O107" s="3"/>
      <c r="Y107" s="8">
        <v>24940</v>
      </c>
      <c r="Z107" s="9">
        <f t="shared" si="24"/>
        <v>0.52245684598625775</v>
      </c>
      <c r="AA107" s="60">
        <f t="shared" si="25"/>
        <v>0.95061728395061729</v>
      </c>
      <c r="AB107" s="61">
        <f t="shared" si="26"/>
        <v>277.2</v>
      </c>
      <c r="AC107" s="62">
        <f t="shared" si="27"/>
        <v>0.48888888888888887</v>
      </c>
      <c r="AD107" s="63">
        <f t="shared" si="28"/>
        <v>257.18</v>
      </c>
      <c r="AE107" s="62">
        <f t="shared" si="29"/>
        <v>0.31750617283950616</v>
      </c>
      <c r="AF107" s="89">
        <f t="shared" si="30"/>
        <v>3429.0666666666666</v>
      </c>
    </row>
    <row r="108" spans="1:32" x14ac:dyDescent="0.25">
      <c r="A108" s="7" t="s">
        <v>30</v>
      </c>
      <c r="B108" s="8">
        <v>41678</v>
      </c>
      <c r="C108" s="8">
        <v>1389</v>
      </c>
      <c r="D108" s="8">
        <v>208</v>
      </c>
      <c r="E108" s="8">
        <v>15</v>
      </c>
      <c r="F108" s="8">
        <v>92</v>
      </c>
      <c r="G108" s="8">
        <v>169</v>
      </c>
      <c r="H108" s="8">
        <v>9</v>
      </c>
      <c r="I108" s="8">
        <v>94</v>
      </c>
      <c r="J108" s="8">
        <v>365</v>
      </c>
      <c r="K108" s="8">
        <v>62</v>
      </c>
      <c r="L108" s="8">
        <v>80</v>
      </c>
      <c r="M108" s="3"/>
      <c r="N108" s="3"/>
      <c r="O108" s="3"/>
      <c r="Y108" s="8">
        <v>24380</v>
      </c>
      <c r="Z108" s="9">
        <f t="shared" si="24"/>
        <v>0.58496089063774648</v>
      </c>
      <c r="AA108" s="60">
        <f t="shared" si="25"/>
        <v>0.8574074074074074</v>
      </c>
      <c r="AB108" s="61">
        <f t="shared" si="26"/>
        <v>288.91199999999998</v>
      </c>
      <c r="AC108" s="62">
        <f t="shared" si="27"/>
        <v>0.50954497354497352</v>
      </c>
      <c r="AD108" s="63">
        <f t="shared" si="28"/>
        <v>234.74100000000001</v>
      </c>
      <c r="AE108" s="62">
        <f t="shared" si="29"/>
        <v>0.28980370370370373</v>
      </c>
      <c r="AF108" s="89">
        <f t="shared" si="30"/>
        <v>3129.88</v>
      </c>
    </row>
    <row r="109" spans="1:32" ht="13" thickBot="1" x14ac:dyDescent="0.3">
      <c r="A109" s="7" t="s">
        <v>31</v>
      </c>
      <c r="B109" s="8">
        <v>46678</v>
      </c>
      <c r="C109" s="8">
        <v>1506</v>
      </c>
      <c r="D109" s="8">
        <v>176</v>
      </c>
      <c r="E109" s="8">
        <v>22</v>
      </c>
      <c r="F109" s="8">
        <v>88</v>
      </c>
      <c r="G109" s="8">
        <v>193</v>
      </c>
      <c r="H109" s="8">
        <v>14</v>
      </c>
      <c r="I109" s="8">
        <v>93</v>
      </c>
      <c r="J109" s="8">
        <v>443</v>
      </c>
      <c r="K109" s="8">
        <v>65</v>
      </c>
      <c r="L109" s="8">
        <v>85</v>
      </c>
      <c r="M109" s="3"/>
      <c r="N109" s="3"/>
      <c r="O109" s="3"/>
      <c r="Y109" s="8">
        <v>27040</v>
      </c>
      <c r="Z109" s="9">
        <f t="shared" si="24"/>
        <v>0.57928788722738767</v>
      </c>
      <c r="AA109" s="60">
        <f t="shared" si="25"/>
        <v>0.92962962962962958</v>
      </c>
      <c r="AB109" s="61">
        <f t="shared" si="26"/>
        <v>265.05599999999998</v>
      </c>
      <c r="AC109" s="62">
        <f t="shared" si="27"/>
        <v>0.46747089947089943</v>
      </c>
      <c r="AD109" s="63">
        <f t="shared" si="28"/>
        <v>290.65800000000002</v>
      </c>
      <c r="AE109" s="62">
        <f t="shared" si="29"/>
        <v>0.35883703703703707</v>
      </c>
      <c r="AF109" s="89">
        <f t="shared" si="30"/>
        <v>3875.44</v>
      </c>
    </row>
    <row r="110" spans="1:32" ht="13" thickTop="1" x14ac:dyDescent="0.25">
      <c r="A110" s="10" t="s">
        <v>59</v>
      </c>
      <c r="B110" s="11">
        <f t="shared" ref="B110:J110" si="31">SUM(B98:B109)</f>
        <v>465732</v>
      </c>
      <c r="C110" s="11">
        <f t="shared" si="31"/>
        <v>15278</v>
      </c>
      <c r="D110" s="11">
        <f t="shared" si="31"/>
        <v>2347</v>
      </c>
      <c r="E110" s="11">
        <f>SUM(E98:E109)</f>
        <v>260</v>
      </c>
      <c r="F110" s="11">
        <f>SUM(F98:F109)</f>
        <v>1064</v>
      </c>
      <c r="G110" s="11">
        <f>SUM(G98:G109)</f>
        <v>2579</v>
      </c>
      <c r="H110" s="11">
        <f>SUM(H98:H109)</f>
        <v>125</v>
      </c>
      <c r="I110" s="11">
        <f>SUM(I98:I109)</f>
        <v>1137</v>
      </c>
      <c r="J110" s="11">
        <f t="shared" si="31"/>
        <v>5753</v>
      </c>
      <c r="K110" s="11">
        <f>SUM(K98:K109)</f>
        <v>748</v>
      </c>
      <c r="L110" s="11">
        <f>SUM(L98:L109)</f>
        <v>1033</v>
      </c>
      <c r="M110" s="3"/>
      <c r="N110" s="3"/>
      <c r="O110" s="3"/>
      <c r="Y110" s="11">
        <f>SUM(Y98:Y109)</f>
        <v>279060</v>
      </c>
      <c r="Z110" s="11">
        <f>SUM(Z98:Z109)</f>
        <v>7.4979717126631593</v>
      </c>
      <c r="AA110" s="64"/>
      <c r="AB110" s="65"/>
      <c r="AC110" s="66"/>
      <c r="AD110" s="67"/>
      <c r="AE110" s="66"/>
      <c r="AF110" s="85"/>
    </row>
    <row r="111" spans="1:32" ht="13" thickBot="1" x14ac:dyDescent="0.3">
      <c r="A111" s="13" t="s">
        <v>60</v>
      </c>
      <c r="B111" s="14">
        <f>AVERAGE(B98:B109)</f>
        <v>38811</v>
      </c>
      <c r="C111" s="14">
        <f t="shared" ref="C111:J111" si="32">AVERAGE(C98:C109)</f>
        <v>1273.1666666666667</v>
      </c>
      <c r="D111" s="14">
        <f t="shared" si="32"/>
        <v>195.58333333333334</v>
      </c>
      <c r="E111" s="14">
        <f>AVERAGE(E98:E109)</f>
        <v>21.666666666666668</v>
      </c>
      <c r="F111" s="14">
        <f>AVERAGE(F98:F109)</f>
        <v>88.666666666666671</v>
      </c>
      <c r="G111" s="14">
        <f>AVERAGE(G98:G109)</f>
        <v>214.91666666666666</v>
      </c>
      <c r="H111" s="14">
        <f>AVERAGE(H98:H109)</f>
        <v>10.416666666666666</v>
      </c>
      <c r="I111" s="14">
        <f>AVERAGE(I98:I109)</f>
        <v>94.75</v>
      </c>
      <c r="J111" s="14">
        <f t="shared" si="32"/>
        <v>479.41666666666669</v>
      </c>
      <c r="K111" s="14">
        <f>AVERAGE(K98:K109)</f>
        <v>62.333333333333336</v>
      </c>
      <c r="L111" s="14">
        <f>AVERAGE(L98:L109)</f>
        <v>86.083333333333329</v>
      </c>
      <c r="M111" s="3"/>
      <c r="N111" s="3"/>
      <c r="O111" s="3"/>
      <c r="P111" s="35"/>
      <c r="Q111" s="35"/>
      <c r="R111" s="35"/>
      <c r="S111" s="35"/>
      <c r="T111" s="35"/>
      <c r="U111" s="35"/>
      <c r="V111" s="35"/>
      <c r="W111" s="35"/>
      <c r="X111" s="35"/>
      <c r="Y111" s="14">
        <f>AVERAGE(Y98:Y109)</f>
        <v>23255</v>
      </c>
      <c r="Z111" s="22">
        <f>AVERAGE(Z98:Z109)</f>
        <v>0.62483097605526328</v>
      </c>
      <c r="AA111" s="68">
        <f t="shared" ref="AA111" si="33">C111/$C$2</f>
        <v>0.78590534979423876</v>
      </c>
      <c r="AB111" s="69">
        <f t="shared" ref="AB111" si="34">(C111*D111)/1000</f>
        <v>249.01018055555559</v>
      </c>
      <c r="AC111" s="70">
        <f t="shared" si="27"/>
        <v>0.43917139427787583</v>
      </c>
      <c r="AD111" s="71">
        <f t="shared" ref="AD111" si="35">(C111*G111)/1000</f>
        <v>273.62473611111113</v>
      </c>
      <c r="AE111" s="70">
        <f t="shared" si="29"/>
        <v>0.33780831618655693</v>
      </c>
      <c r="AF111" s="86">
        <f>AVERAGE(AF98:AF109)</f>
        <v>3562.0944444444449</v>
      </c>
    </row>
    <row r="112" spans="1:32" ht="13" thickTop="1" x14ac:dyDescent="0.25"/>
    <row r="113" spans="1:32" ht="13" thickBot="1" x14ac:dyDescent="0.3"/>
    <row r="114" spans="1:32" ht="13" thickTop="1" x14ac:dyDescent="0.25">
      <c r="A114" s="27" t="s">
        <v>5</v>
      </c>
      <c r="B114" s="28" t="s">
        <v>6</v>
      </c>
      <c r="C114" s="28" t="s">
        <v>6</v>
      </c>
      <c r="D114" s="28" t="s">
        <v>7</v>
      </c>
      <c r="E114" s="28" t="s">
        <v>8</v>
      </c>
      <c r="F114" s="38" t="s">
        <v>2</v>
      </c>
      <c r="G114" s="28" t="s">
        <v>9</v>
      </c>
      <c r="H114" s="28" t="s">
        <v>10</v>
      </c>
      <c r="I114" s="38" t="s">
        <v>3</v>
      </c>
      <c r="J114" s="28" t="s">
        <v>11</v>
      </c>
      <c r="K114" s="28" t="s">
        <v>12</v>
      </c>
      <c r="L114" s="38" t="s">
        <v>13</v>
      </c>
      <c r="M114" s="28" t="s">
        <v>61</v>
      </c>
      <c r="N114" s="28" t="s">
        <v>62</v>
      </c>
      <c r="O114" s="28" t="s">
        <v>63</v>
      </c>
      <c r="P114" s="28" t="s">
        <v>64</v>
      </c>
      <c r="Q114" s="28"/>
      <c r="R114" s="28"/>
      <c r="S114" s="28"/>
      <c r="T114" s="28"/>
      <c r="U114" s="28"/>
      <c r="V114" s="28"/>
      <c r="W114" s="28"/>
      <c r="X114" s="28"/>
      <c r="Y114" s="29" t="s">
        <v>46</v>
      </c>
      <c r="Z114" s="29" t="s">
        <v>14</v>
      </c>
      <c r="AA114" s="52" t="s">
        <v>47</v>
      </c>
      <c r="AB114" s="53" t="s">
        <v>48</v>
      </c>
      <c r="AC114" s="54" t="s">
        <v>49</v>
      </c>
      <c r="AD114" s="55" t="s">
        <v>47</v>
      </c>
      <c r="AE114" s="54" t="s">
        <v>47</v>
      </c>
      <c r="AF114" s="52" t="s">
        <v>140</v>
      </c>
    </row>
    <row r="115" spans="1:32" ht="13" thickBot="1" x14ac:dyDescent="0.3">
      <c r="A115" s="30" t="s">
        <v>65</v>
      </c>
      <c r="B115" s="31" t="s">
        <v>16</v>
      </c>
      <c r="C115" s="32" t="s">
        <v>17</v>
      </c>
      <c r="D115" s="31" t="s">
        <v>40</v>
      </c>
      <c r="E115" s="31" t="s">
        <v>40</v>
      </c>
      <c r="F115" s="39" t="s">
        <v>66</v>
      </c>
      <c r="G115" s="31" t="s">
        <v>40</v>
      </c>
      <c r="H115" s="31" t="s">
        <v>40</v>
      </c>
      <c r="I115" s="39" t="s">
        <v>66</v>
      </c>
      <c r="J115" s="31" t="s">
        <v>40</v>
      </c>
      <c r="K115" s="31" t="s">
        <v>40</v>
      </c>
      <c r="L115" s="39" t="s">
        <v>66</v>
      </c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2" t="s">
        <v>51</v>
      </c>
      <c r="Z115" s="32" t="s">
        <v>20</v>
      </c>
      <c r="AA115" s="56" t="s">
        <v>6</v>
      </c>
      <c r="AB115" s="57" t="s">
        <v>52</v>
      </c>
      <c r="AC115" s="58" t="s">
        <v>53</v>
      </c>
      <c r="AD115" s="59" t="s">
        <v>54</v>
      </c>
      <c r="AE115" s="58" t="s">
        <v>55</v>
      </c>
      <c r="AF115" s="88" t="s">
        <v>141</v>
      </c>
    </row>
    <row r="116" spans="1:32" ht="13" thickTop="1" x14ac:dyDescent="0.25">
      <c r="A116" s="7" t="s">
        <v>21</v>
      </c>
      <c r="B116" s="8">
        <v>31565</v>
      </c>
      <c r="C116" s="8">
        <v>1018</v>
      </c>
      <c r="D116" s="8">
        <v>252</v>
      </c>
      <c r="E116" s="8">
        <v>21</v>
      </c>
      <c r="F116" s="8">
        <v>91</v>
      </c>
      <c r="G116" s="8">
        <v>295</v>
      </c>
      <c r="H116" s="8">
        <v>13</v>
      </c>
      <c r="I116" s="8">
        <v>95</v>
      </c>
      <c r="J116" s="8">
        <v>677</v>
      </c>
      <c r="K116" s="8">
        <v>75</v>
      </c>
      <c r="L116" s="8">
        <v>89</v>
      </c>
      <c r="M116" s="37">
        <v>7.56</v>
      </c>
      <c r="N116" s="37">
        <v>7.22</v>
      </c>
      <c r="O116" s="37">
        <v>1.0780000000000001</v>
      </c>
      <c r="P116" s="37">
        <v>1.0489999999999999</v>
      </c>
      <c r="Q116" s="37"/>
      <c r="R116" s="37"/>
      <c r="S116" s="37"/>
      <c r="T116" s="37"/>
      <c r="U116" s="37"/>
      <c r="V116" s="37"/>
      <c r="W116" s="37"/>
      <c r="X116" s="37"/>
      <c r="Y116" s="8">
        <v>24390</v>
      </c>
      <c r="Z116" s="9">
        <f t="shared" ref="Z116:Z127" si="36">Y116/B116</f>
        <v>0.77269127197845711</v>
      </c>
      <c r="AA116" s="60">
        <f>C116/$C$2</f>
        <v>0.6283950617283951</v>
      </c>
      <c r="AB116" s="61">
        <f>(C116*D116)/1000</f>
        <v>256.536</v>
      </c>
      <c r="AC116" s="62">
        <f>(AB116)/$E$3</f>
        <v>0.45244444444444443</v>
      </c>
      <c r="AD116" s="63">
        <f>(C116*G116)/1000</f>
        <v>300.31</v>
      </c>
      <c r="AE116" s="62">
        <f>(AD116)/$G$3</f>
        <v>0.37075308641975308</v>
      </c>
      <c r="AF116" s="89">
        <f>(0.8*C116*G116)/60</f>
        <v>4004.1333333333337</v>
      </c>
    </row>
    <row r="117" spans="1:32" x14ac:dyDescent="0.25">
      <c r="A117" s="7" t="s">
        <v>22</v>
      </c>
      <c r="B117" s="8">
        <v>25550</v>
      </c>
      <c r="C117" s="8">
        <v>913</v>
      </c>
      <c r="D117" s="8">
        <v>293</v>
      </c>
      <c r="E117" s="8">
        <v>42</v>
      </c>
      <c r="F117" s="8">
        <v>85</v>
      </c>
      <c r="G117" s="8">
        <v>329</v>
      </c>
      <c r="H117" s="8">
        <v>20</v>
      </c>
      <c r="I117" s="8">
        <v>94</v>
      </c>
      <c r="J117" s="8">
        <v>786</v>
      </c>
      <c r="K117" s="8">
        <v>113</v>
      </c>
      <c r="L117" s="8">
        <v>85</v>
      </c>
      <c r="M117" s="37">
        <v>7.64</v>
      </c>
      <c r="N117" s="37">
        <v>7.43</v>
      </c>
      <c r="O117" s="37">
        <v>1.234</v>
      </c>
      <c r="P117" s="37">
        <v>1.0469999999999999</v>
      </c>
      <c r="Q117" s="37"/>
      <c r="R117" s="37"/>
      <c r="S117" s="37"/>
      <c r="T117" s="37"/>
      <c r="U117" s="37"/>
      <c r="V117" s="37"/>
      <c r="W117" s="37"/>
      <c r="X117" s="37"/>
      <c r="Y117" s="8">
        <v>22560</v>
      </c>
      <c r="Z117" s="9">
        <f t="shared" si="36"/>
        <v>0.88297455968688843</v>
      </c>
      <c r="AA117" s="60">
        <f t="shared" ref="AA117:AA127" si="37">C117/$C$2</f>
        <v>0.56358024691358022</v>
      </c>
      <c r="AB117" s="61">
        <f t="shared" ref="AB117:AB127" si="38">(C117*D117)/1000</f>
        <v>267.50900000000001</v>
      </c>
      <c r="AC117" s="62">
        <f t="shared" ref="AC117:AC129" si="39">(AB117)/$E$3</f>
        <v>0.47179717813051147</v>
      </c>
      <c r="AD117" s="63">
        <f t="shared" ref="AD117:AD127" si="40">(C117*G117)/1000</f>
        <v>300.37700000000001</v>
      </c>
      <c r="AE117" s="62">
        <f t="shared" ref="AE117:AE129" si="41">(AD117)/$G$3</f>
        <v>0.37083580246913583</v>
      </c>
      <c r="AF117" s="89">
        <f t="shared" ref="AF117:AF127" si="42">(0.8*C117*G117)/60</f>
        <v>4005.0266666666671</v>
      </c>
    </row>
    <row r="118" spans="1:32" x14ac:dyDescent="0.25">
      <c r="A118" s="7" t="s">
        <v>23</v>
      </c>
      <c r="B118" s="8">
        <v>30826</v>
      </c>
      <c r="C118" s="8">
        <v>994</v>
      </c>
      <c r="D118" s="8">
        <v>268</v>
      </c>
      <c r="E118" s="8">
        <v>34</v>
      </c>
      <c r="F118" s="8">
        <v>87</v>
      </c>
      <c r="G118" s="8">
        <v>294</v>
      </c>
      <c r="H118" s="8">
        <v>16</v>
      </c>
      <c r="I118" s="8">
        <v>95</v>
      </c>
      <c r="J118" s="8">
        <v>687</v>
      </c>
      <c r="K118" s="8">
        <v>98</v>
      </c>
      <c r="L118" s="8">
        <v>85</v>
      </c>
      <c r="M118" s="37">
        <v>7.54</v>
      </c>
      <c r="N118" s="37">
        <v>7.47</v>
      </c>
      <c r="O118" s="37">
        <v>1.36</v>
      </c>
      <c r="P118" s="37">
        <v>0.96</v>
      </c>
      <c r="Q118" s="37"/>
      <c r="R118" s="37"/>
      <c r="S118" s="37"/>
      <c r="T118" s="37"/>
      <c r="U118" s="37"/>
      <c r="V118" s="37"/>
      <c r="W118" s="37"/>
      <c r="X118" s="37"/>
      <c r="Y118" s="8">
        <v>24120</v>
      </c>
      <c r="Z118" s="9">
        <f t="shared" si="36"/>
        <v>0.78245636800103813</v>
      </c>
      <c r="AA118" s="60">
        <f t="shared" si="37"/>
        <v>0.61358024691358026</v>
      </c>
      <c r="AB118" s="61">
        <f t="shared" si="38"/>
        <v>266.392</v>
      </c>
      <c r="AC118" s="62">
        <f t="shared" si="39"/>
        <v>0.46982716049382717</v>
      </c>
      <c r="AD118" s="63">
        <f t="shared" si="40"/>
        <v>292.23599999999999</v>
      </c>
      <c r="AE118" s="62">
        <f t="shared" si="41"/>
        <v>0.36078518518518515</v>
      </c>
      <c r="AF118" s="89">
        <f t="shared" si="42"/>
        <v>3896.4800000000005</v>
      </c>
    </row>
    <row r="119" spans="1:32" x14ac:dyDescent="0.25">
      <c r="A119" s="7" t="s">
        <v>24</v>
      </c>
      <c r="B119" s="8">
        <v>30180</v>
      </c>
      <c r="C119" s="8">
        <v>1006</v>
      </c>
      <c r="D119" s="8">
        <v>241</v>
      </c>
      <c r="E119" s="8">
        <v>35</v>
      </c>
      <c r="F119" s="8">
        <v>85</v>
      </c>
      <c r="G119" s="8">
        <v>266</v>
      </c>
      <c r="H119" s="8">
        <v>19</v>
      </c>
      <c r="I119" s="8">
        <v>93</v>
      </c>
      <c r="J119" s="8">
        <v>672</v>
      </c>
      <c r="K119" s="8">
        <v>113</v>
      </c>
      <c r="L119" s="8">
        <v>83</v>
      </c>
      <c r="M119" s="37">
        <v>7.45</v>
      </c>
      <c r="N119" s="37">
        <v>7.09</v>
      </c>
      <c r="O119" s="37">
        <v>1.1200000000000001</v>
      </c>
      <c r="P119" s="37">
        <v>0.87</v>
      </c>
      <c r="Q119" s="37"/>
      <c r="R119" s="37"/>
      <c r="S119" s="37"/>
      <c r="T119" s="37"/>
      <c r="U119" s="37"/>
      <c r="V119" s="37"/>
      <c r="W119" s="37"/>
      <c r="X119" s="37"/>
      <c r="Y119" s="8">
        <v>23190</v>
      </c>
      <c r="Z119" s="9">
        <f t="shared" si="36"/>
        <v>0.76838966202783299</v>
      </c>
      <c r="AA119" s="60">
        <f t="shared" si="37"/>
        <v>0.62098765432098768</v>
      </c>
      <c r="AB119" s="61">
        <f t="shared" si="38"/>
        <v>242.446</v>
      </c>
      <c r="AC119" s="62">
        <f t="shared" si="39"/>
        <v>0.42759435626102293</v>
      </c>
      <c r="AD119" s="63">
        <f t="shared" si="40"/>
        <v>267.596</v>
      </c>
      <c r="AE119" s="62">
        <f t="shared" si="41"/>
        <v>0.33036543209876545</v>
      </c>
      <c r="AF119" s="89">
        <f t="shared" si="42"/>
        <v>3567.9466666666672</v>
      </c>
    </row>
    <row r="120" spans="1:32" x14ac:dyDescent="0.25">
      <c r="A120" s="7" t="s">
        <v>25</v>
      </c>
      <c r="B120" s="8">
        <v>39155</v>
      </c>
      <c r="C120" s="8">
        <v>1263</v>
      </c>
      <c r="D120" s="8">
        <v>270</v>
      </c>
      <c r="E120" s="8">
        <v>28</v>
      </c>
      <c r="F120" s="8">
        <v>88</v>
      </c>
      <c r="G120" s="8">
        <v>219</v>
      </c>
      <c r="H120" s="8">
        <v>18</v>
      </c>
      <c r="I120" s="8">
        <v>92</v>
      </c>
      <c r="J120" s="8">
        <v>530</v>
      </c>
      <c r="K120" s="8">
        <v>70</v>
      </c>
      <c r="L120" s="8">
        <v>86</v>
      </c>
      <c r="M120" s="37">
        <v>7.33</v>
      </c>
      <c r="N120" s="37">
        <v>7.27</v>
      </c>
      <c r="O120" s="37">
        <v>1.1910000000000001</v>
      </c>
      <c r="P120" s="37">
        <v>0.83499999999999996</v>
      </c>
      <c r="Q120" s="37"/>
      <c r="R120" s="37"/>
      <c r="S120" s="37"/>
      <c r="T120" s="37"/>
      <c r="U120" s="37"/>
      <c r="V120" s="37"/>
      <c r="W120" s="37"/>
      <c r="X120" s="37"/>
      <c r="Y120" s="8">
        <v>25690</v>
      </c>
      <c r="Z120" s="9">
        <f t="shared" si="36"/>
        <v>0.65611033073681524</v>
      </c>
      <c r="AA120" s="60">
        <f t="shared" si="37"/>
        <v>0.77962962962962967</v>
      </c>
      <c r="AB120" s="61">
        <f t="shared" si="38"/>
        <v>341.01</v>
      </c>
      <c r="AC120" s="62">
        <f t="shared" si="39"/>
        <v>0.60142857142857142</v>
      </c>
      <c r="AD120" s="63">
        <f t="shared" si="40"/>
        <v>276.59699999999998</v>
      </c>
      <c r="AE120" s="62">
        <f t="shared" si="41"/>
        <v>0.34147777777777777</v>
      </c>
      <c r="AF120" s="89">
        <f t="shared" si="42"/>
        <v>3687.96</v>
      </c>
    </row>
    <row r="121" spans="1:32" x14ac:dyDescent="0.25">
      <c r="A121" s="7" t="s">
        <v>26</v>
      </c>
      <c r="B121" s="8">
        <v>28365</v>
      </c>
      <c r="C121" s="8">
        <v>946</v>
      </c>
      <c r="D121" s="8">
        <v>245</v>
      </c>
      <c r="E121" s="8">
        <v>24</v>
      </c>
      <c r="F121" s="8">
        <v>90</v>
      </c>
      <c r="G121" s="8">
        <v>213</v>
      </c>
      <c r="H121" s="8">
        <v>14</v>
      </c>
      <c r="I121" s="8">
        <v>93</v>
      </c>
      <c r="J121" s="8">
        <v>539</v>
      </c>
      <c r="K121" s="8">
        <v>76</v>
      </c>
      <c r="L121" s="8">
        <v>85</v>
      </c>
      <c r="M121" s="37">
        <v>7.19</v>
      </c>
      <c r="N121" s="37">
        <v>7.11</v>
      </c>
      <c r="O121" s="37">
        <v>1.1519999999999999</v>
      </c>
      <c r="P121" s="37">
        <v>0.89300000000000002</v>
      </c>
      <c r="Q121" s="37"/>
      <c r="R121" s="37"/>
      <c r="S121" s="37"/>
      <c r="T121" s="37"/>
      <c r="U121" s="37"/>
      <c r="V121" s="37"/>
      <c r="W121" s="37"/>
      <c r="X121" s="37"/>
      <c r="Y121" s="8">
        <v>21610</v>
      </c>
      <c r="Z121" s="9">
        <f t="shared" si="36"/>
        <v>0.76185439802573596</v>
      </c>
      <c r="AA121" s="60">
        <f t="shared" si="37"/>
        <v>0.58395061728395059</v>
      </c>
      <c r="AB121" s="61">
        <f t="shared" si="38"/>
        <v>231.77</v>
      </c>
      <c r="AC121" s="62">
        <f t="shared" si="39"/>
        <v>0.40876543209876542</v>
      </c>
      <c r="AD121" s="63">
        <f t="shared" si="40"/>
        <v>201.49799999999999</v>
      </c>
      <c r="AE121" s="62">
        <f t="shared" si="41"/>
        <v>0.24876296296296296</v>
      </c>
      <c r="AF121" s="89">
        <f t="shared" si="42"/>
        <v>2686.6400000000003</v>
      </c>
    </row>
    <row r="122" spans="1:32" x14ac:dyDescent="0.25">
      <c r="A122" s="7" t="s">
        <v>27</v>
      </c>
      <c r="B122" s="8">
        <v>28214</v>
      </c>
      <c r="C122" s="8">
        <v>910</v>
      </c>
      <c r="D122" s="8">
        <v>239</v>
      </c>
      <c r="E122" s="8">
        <v>26</v>
      </c>
      <c r="F122" s="8">
        <v>89</v>
      </c>
      <c r="G122" s="8">
        <v>256</v>
      </c>
      <c r="H122" s="8">
        <v>10</v>
      </c>
      <c r="I122" s="8">
        <v>96</v>
      </c>
      <c r="J122" s="8">
        <v>604</v>
      </c>
      <c r="K122" s="8">
        <v>56</v>
      </c>
      <c r="L122" s="8">
        <v>90</v>
      </c>
      <c r="M122" s="37">
        <v>7.5</v>
      </c>
      <c r="N122" s="37">
        <v>7.45</v>
      </c>
      <c r="O122" s="37">
        <v>1.181</v>
      </c>
      <c r="P122" s="37">
        <v>0.86699999999999999</v>
      </c>
      <c r="Q122" s="37"/>
      <c r="R122" s="37"/>
      <c r="S122" s="37"/>
      <c r="T122" s="37"/>
      <c r="U122" s="37"/>
      <c r="V122" s="37"/>
      <c r="W122" s="37"/>
      <c r="X122" s="37"/>
      <c r="Y122" s="8">
        <v>24140</v>
      </c>
      <c r="Z122" s="9">
        <f t="shared" si="36"/>
        <v>0.85560360104912458</v>
      </c>
      <c r="AA122" s="60">
        <f t="shared" si="37"/>
        <v>0.56172839506172845</v>
      </c>
      <c r="AB122" s="61">
        <f t="shared" si="38"/>
        <v>217.49</v>
      </c>
      <c r="AC122" s="62">
        <f t="shared" si="39"/>
        <v>0.38358024691358028</v>
      </c>
      <c r="AD122" s="63">
        <f t="shared" si="40"/>
        <v>232.96</v>
      </c>
      <c r="AE122" s="62">
        <f t="shared" si="41"/>
        <v>0.28760493827160494</v>
      </c>
      <c r="AF122" s="89">
        <f t="shared" si="42"/>
        <v>3106.1333333333332</v>
      </c>
    </row>
    <row r="123" spans="1:32" x14ac:dyDescent="0.25">
      <c r="A123" s="7" t="s">
        <v>28</v>
      </c>
      <c r="B123" s="8">
        <v>29204</v>
      </c>
      <c r="C123" s="8">
        <v>942</v>
      </c>
      <c r="D123" s="8">
        <v>262</v>
      </c>
      <c r="E123" s="8">
        <v>13</v>
      </c>
      <c r="F123" s="8">
        <v>95</v>
      </c>
      <c r="G123" s="8">
        <v>243</v>
      </c>
      <c r="H123" s="8">
        <v>7</v>
      </c>
      <c r="I123" s="8">
        <v>97</v>
      </c>
      <c r="J123" s="8">
        <v>565</v>
      </c>
      <c r="K123" s="8">
        <v>34</v>
      </c>
      <c r="L123" s="8">
        <v>94</v>
      </c>
      <c r="M123" s="37">
        <v>7.47</v>
      </c>
      <c r="N123" s="37">
        <v>7.29</v>
      </c>
      <c r="O123" s="37">
        <v>1.0429999999999999</v>
      </c>
      <c r="P123" s="37">
        <v>0.84599999999999997</v>
      </c>
      <c r="Q123" s="37"/>
      <c r="R123" s="37"/>
      <c r="S123" s="37"/>
      <c r="T123" s="37"/>
      <c r="U123" s="37"/>
      <c r="V123" s="37"/>
      <c r="W123" s="37"/>
      <c r="X123" s="37"/>
      <c r="Y123" s="8">
        <v>24230</v>
      </c>
      <c r="Z123" s="9">
        <f t="shared" si="36"/>
        <v>0.82968086563484456</v>
      </c>
      <c r="AA123" s="60">
        <f t="shared" si="37"/>
        <v>0.58148148148148149</v>
      </c>
      <c r="AB123" s="61">
        <f t="shared" si="38"/>
        <v>246.804</v>
      </c>
      <c r="AC123" s="62">
        <f t="shared" si="39"/>
        <v>0.43528042328042327</v>
      </c>
      <c r="AD123" s="63">
        <f t="shared" si="40"/>
        <v>228.90600000000001</v>
      </c>
      <c r="AE123" s="62">
        <f t="shared" si="41"/>
        <v>0.28260000000000002</v>
      </c>
      <c r="AF123" s="89">
        <f t="shared" si="42"/>
        <v>3052.0800000000004</v>
      </c>
    </row>
    <row r="124" spans="1:32" x14ac:dyDescent="0.25">
      <c r="A124" s="7" t="s">
        <v>29</v>
      </c>
      <c r="B124" s="8">
        <v>30044</v>
      </c>
      <c r="C124" s="8">
        <v>1001</v>
      </c>
      <c r="D124" s="8">
        <v>333</v>
      </c>
      <c r="E124" s="8">
        <v>11</v>
      </c>
      <c r="F124" s="8">
        <v>95</v>
      </c>
      <c r="G124" s="8">
        <v>236</v>
      </c>
      <c r="H124" s="8">
        <v>10</v>
      </c>
      <c r="I124" s="8">
        <v>96</v>
      </c>
      <c r="J124" s="8">
        <v>429</v>
      </c>
      <c r="K124" s="8">
        <v>46</v>
      </c>
      <c r="L124" s="8">
        <v>89</v>
      </c>
      <c r="M124" s="37">
        <v>7.5</v>
      </c>
      <c r="N124" s="37">
        <v>7.37</v>
      </c>
      <c r="O124" s="37">
        <v>1.1259999999999999</v>
      </c>
      <c r="P124" s="37">
        <v>0.998</v>
      </c>
      <c r="Q124" s="37"/>
      <c r="R124" s="37"/>
      <c r="S124" s="37"/>
      <c r="T124" s="37"/>
      <c r="U124" s="37"/>
      <c r="V124" s="37"/>
      <c r="W124" s="37"/>
      <c r="X124" s="37"/>
      <c r="Y124" s="8">
        <v>23540</v>
      </c>
      <c r="Z124" s="9">
        <f t="shared" si="36"/>
        <v>0.78351750765543871</v>
      </c>
      <c r="AA124" s="60">
        <f t="shared" si="37"/>
        <v>0.61790123456790125</v>
      </c>
      <c r="AB124" s="61">
        <f t="shared" si="38"/>
        <v>333.33300000000003</v>
      </c>
      <c r="AC124" s="62">
        <f t="shared" si="39"/>
        <v>0.58788888888888891</v>
      </c>
      <c r="AD124" s="63">
        <f t="shared" si="40"/>
        <v>236.23599999999999</v>
      </c>
      <c r="AE124" s="62">
        <f t="shared" si="41"/>
        <v>0.29164938271604934</v>
      </c>
      <c r="AF124" s="89">
        <f t="shared" si="42"/>
        <v>3149.8133333333335</v>
      </c>
    </row>
    <row r="125" spans="1:32" x14ac:dyDescent="0.25">
      <c r="A125" s="7" t="s">
        <v>36</v>
      </c>
      <c r="B125" s="8">
        <v>32982</v>
      </c>
      <c r="C125" s="8">
        <v>1064</v>
      </c>
      <c r="D125" s="8">
        <v>208</v>
      </c>
      <c r="E125" s="8">
        <v>15</v>
      </c>
      <c r="F125" s="8">
        <v>92</v>
      </c>
      <c r="G125" s="8">
        <v>215</v>
      </c>
      <c r="H125" s="8">
        <v>12</v>
      </c>
      <c r="I125" s="8">
        <v>94</v>
      </c>
      <c r="J125" s="8">
        <v>549</v>
      </c>
      <c r="K125" s="8">
        <v>51</v>
      </c>
      <c r="L125" s="8">
        <v>90</v>
      </c>
      <c r="M125" s="37">
        <v>7.36</v>
      </c>
      <c r="N125" s="37">
        <v>7.25</v>
      </c>
      <c r="O125" s="37">
        <v>1.246</v>
      </c>
      <c r="P125" s="37">
        <v>0.91100000000000003</v>
      </c>
      <c r="Q125" s="37"/>
      <c r="R125" s="37"/>
      <c r="S125" s="37"/>
      <c r="T125" s="37"/>
      <c r="U125" s="37"/>
      <c r="V125" s="37"/>
      <c r="W125" s="37"/>
      <c r="X125" s="37"/>
      <c r="Y125" s="8">
        <v>24310</v>
      </c>
      <c r="Z125" s="9">
        <f t="shared" si="36"/>
        <v>0.73706870414165304</v>
      </c>
      <c r="AA125" s="60">
        <f t="shared" si="37"/>
        <v>0.65679012345679011</v>
      </c>
      <c r="AB125" s="61">
        <f t="shared" si="38"/>
        <v>221.31200000000001</v>
      </c>
      <c r="AC125" s="62">
        <f t="shared" si="39"/>
        <v>0.39032098765432099</v>
      </c>
      <c r="AD125" s="63">
        <f t="shared" si="40"/>
        <v>228.76</v>
      </c>
      <c r="AE125" s="62">
        <f t="shared" si="41"/>
        <v>0.28241975308641976</v>
      </c>
      <c r="AF125" s="89">
        <f t="shared" si="42"/>
        <v>3050.1333333333332</v>
      </c>
    </row>
    <row r="126" spans="1:32" x14ac:dyDescent="0.25">
      <c r="A126" s="7" t="s">
        <v>30</v>
      </c>
      <c r="B126" s="8">
        <v>29699</v>
      </c>
      <c r="C126" s="8">
        <v>990</v>
      </c>
      <c r="D126" s="8">
        <v>235</v>
      </c>
      <c r="E126" s="8">
        <v>30</v>
      </c>
      <c r="F126" s="8">
        <v>87</v>
      </c>
      <c r="G126" s="8">
        <v>247</v>
      </c>
      <c r="H126" s="8">
        <v>15</v>
      </c>
      <c r="I126" s="8">
        <v>94</v>
      </c>
      <c r="J126" s="8">
        <v>646</v>
      </c>
      <c r="K126" s="8">
        <v>77</v>
      </c>
      <c r="L126" s="8">
        <v>87</v>
      </c>
      <c r="M126" s="37">
        <v>7.37</v>
      </c>
      <c r="N126" s="37">
        <v>7.3</v>
      </c>
      <c r="O126" s="37">
        <v>1.1399999999999999</v>
      </c>
      <c r="P126" s="37">
        <v>0.85199999999999998</v>
      </c>
      <c r="Q126" s="37"/>
      <c r="R126" s="37"/>
      <c r="S126" s="37"/>
      <c r="T126" s="37"/>
      <c r="U126" s="37"/>
      <c r="V126" s="37"/>
      <c r="W126" s="37"/>
      <c r="X126" s="37"/>
      <c r="Y126" s="8">
        <v>23580</v>
      </c>
      <c r="Z126" s="9">
        <f t="shared" si="36"/>
        <v>0.7939661268056164</v>
      </c>
      <c r="AA126" s="60">
        <f t="shared" si="37"/>
        <v>0.61111111111111116</v>
      </c>
      <c r="AB126" s="61">
        <f t="shared" si="38"/>
        <v>232.65</v>
      </c>
      <c r="AC126" s="62">
        <f t="shared" si="39"/>
        <v>0.4103174603174603</v>
      </c>
      <c r="AD126" s="63">
        <f t="shared" si="40"/>
        <v>244.53</v>
      </c>
      <c r="AE126" s="62">
        <f t="shared" si="41"/>
        <v>0.30188888888888887</v>
      </c>
      <c r="AF126" s="89">
        <f t="shared" si="42"/>
        <v>3260.4</v>
      </c>
    </row>
    <row r="127" spans="1:32" ht="13" thickBot="1" x14ac:dyDescent="0.3">
      <c r="A127" s="7" t="s">
        <v>31</v>
      </c>
      <c r="B127" s="8">
        <v>25659</v>
      </c>
      <c r="C127" s="8">
        <v>828</v>
      </c>
      <c r="D127" s="8">
        <v>203</v>
      </c>
      <c r="E127" s="8">
        <v>19</v>
      </c>
      <c r="F127" s="8">
        <v>90</v>
      </c>
      <c r="G127" s="8">
        <v>216</v>
      </c>
      <c r="H127" s="8">
        <v>14</v>
      </c>
      <c r="I127" s="8">
        <v>94</v>
      </c>
      <c r="J127" s="8">
        <v>618</v>
      </c>
      <c r="K127" s="8">
        <v>75</v>
      </c>
      <c r="L127" s="8">
        <v>88</v>
      </c>
      <c r="M127" s="37">
        <v>7.47</v>
      </c>
      <c r="N127" s="37">
        <v>1.2330000000000001</v>
      </c>
      <c r="O127" s="37">
        <v>7.4</v>
      </c>
      <c r="P127" s="37">
        <v>0.86199999999999999</v>
      </c>
      <c r="Q127" s="37"/>
      <c r="R127" s="37"/>
      <c r="S127" s="37"/>
      <c r="T127" s="37"/>
      <c r="U127" s="37"/>
      <c r="V127" s="37"/>
      <c r="W127" s="37"/>
      <c r="X127" s="37"/>
      <c r="Y127" s="8">
        <v>24140</v>
      </c>
      <c r="Z127" s="9">
        <f t="shared" si="36"/>
        <v>0.94080049885030592</v>
      </c>
      <c r="AA127" s="60">
        <f t="shared" si="37"/>
        <v>0.51111111111111107</v>
      </c>
      <c r="AB127" s="61">
        <f t="shared" si="38"/>
        <v>168.084</v>
      </c>
      <c r="AC127" s="62">
        <f t="shared" si="39"/>
        <v>0.29644444444444445</v>
      </c>
      <c r="AD127" s="63">
        <f t="shared" si="40"/>
        <v>178.84800000000001</v>
      </c>
      <c r="AE127" s="62">
        <f t="shared" si="41"/>
        <v>0.22080000000000002</v>
      </c>
      <c r="AF127" s="89">
        <f t="shared" si="42"/>
        <v>2384.6400000000003</v>
      </c>
    </row>
    <row r="128" spans="1:32" ht="13" thickTop="1" x14ac:dyDescent="0.25">
      <c r="A128" s="10" t="s">
        <v>67</v>
      </c>
      <c r="B128" s="11">
        <f t="shared" ref="B128:J128" si="43">SUM(B116:B127)</f>
        <v>361443</v>
      </c>
      <c r="C128" s="11">
        <f t="shared" si="43"/>
        <v>11875</v>
      </c>
      <c r="D128" s="11">
        <f t="shared" si="43"/>
        <v>3049</v>
      </c>
      <c r="E128" s="11">
        <f>SUM(E116:E127)</f>
        <v>298</v>
      </c>
      <c r="F128" s="11">
        <f>SUM(F116:F127)</f>
        <v>1074</v>
      </c>
      <c r="G128" s="11">
        <f>SUM(G116:G127)</f>
        <v>3029</v>
      </c>
      <c r="H128" s="11">
        <f>SUM(H116:H127)</f>
        <v>168</v>
      </c>
      <c r="I128" s="11">
        <f>SUM(I116:I127)</f>
        <v>1133</v>
      </c>
      <c r="J128" s="11">
        <f t="shared" si="43"/>
        <v>7302</v>
      </c>
      <c r="K128" s="11">
        <f>SUM(K116:K127)</f>
        <v>884</v>
      </c>
      <c r="L128" s="11">
        <f>SUM(L116:L127)</f>
        <v>1051</v>
      </c>
      <c r="M128" s="40">
        <f t="shared" ref="M128:Z128" si="44">SUM(M116:M127)</f>
        <v>89.38</v>
      </c>
      <c r="N128" s="40">
        <f t="shared" si="44"/>
        <v>81.483000000000004</v>
      </c>
      <c r="O128" s="40">
        <f t="shared" si="44"/>
        <v>20.271000000000001</v>
      </c>
      <c r="P128" s="40">
        <f t="shared" si="44"/>
        <v>10.99</v>
      </c>
      <c r="Q128" s="40"/>
      <c r="R128" s="40"/>
      <c r="S128" s="40"/>
      <c r="T128" s="40"/>
      <c r="U128" s="40"/>
      <c r="V128" s="40"/>
      <c r="W128" s="40"/>
      <c r="X128" s="40"/>
      <c r="Y128" s="11">
        <f t="shared" si="44"/>
        <v>285500</v>
      </c>
      <c r="Z128" s="11">
        <f t="shared" si="44"/>
        <v>9.5651138945937504</v>
      </c>
      <c r="AA128" s="64"/>
      <c r="AB128" s="65"/>
      <c r="AC128" s="66"/>
      <c r="AD128" s="67"/>
      <c r="AE128" s="66"/>
      <c r="AF128" s="85"/>
    </row>
    <row r="129" spans="1:32" ht="13" thickBot="1" x14ac:dyDescent="0.3">
      <c r="A129" s="13" t="s">
        <v>68</v>
      </c>
      <c r="B129" s="14">
        <f>AVERAGE(B116:B127)</f>
        <v>30120.25</v>
      </c>
      <c r="C129" s="14">
        <f t="shared" ref="C129:J129" si="45">AVERAGE(C116:C127)</f>
        <v>989.58333333333337</v>
      </c>
      <c r="D129" s="14">
        <f t="shared" si="45"/>
        <v>254.08333333333334</v>
      </c>
      <c r="E129" s="14">
        <f>AVERAGE(E116:E127)</f>
        <v>24.833333333333332</v>
      </c>
      <c r="F129" s="14">
        <f>AVERAGE(F116:F127)</f>
        <v>89.5</v>
      </c>
      <c r="G129" s="14">
        <f>AVERAGE(G116:G127)</f>
        <v>252.41666666666666</v>
      </c>
      <c r="H129" s="14">
        <f>AVERAGE(H116:H127)</f>
        <v>14</v>
      </c>
      <c r="I129" s="14">
        <f>AVERAGE(I116:I127)</f>
        <v>94.416666666666671</v>
      </c>
      <c r="J129" s="14">
        <f t="shared" si="45"/>
        <v>608.5</v>
      </c>
      <c r="K129" s="14">
        <f>AVERAGE(K116:K127)</f>
        <v>73.666666666666671</v>
      </c>
      <c r="L129" s="14">
        <f>AVERAGE(L116:L127)</f>
        <v>87.583333333333329</v>
      </c>
      <c r="M129" s="22">
        <f t="shared" ref="M129:Z129" si="46">AVERAGE(M116:M127)</f>
        <v>7.4483333333333333</v>
      </c>
      <c r="N129" s="22">
        <f t="shared" si="46"/>
        <v>6.7902500000000003</v>
      </c>
      <c r="O129" s="22">
        <f t="shared" si="46"/>
        <v>1.6892500000000001</v>
      </c>
      <c r="P129" s="22">
        <f t="shared" si="46"/>
        <v>0.91583333333333339</v>
      </c>
      <c r="Q129" s="22"/>
      <c r="R129" s="22"/>
      <c r="S129" s="22"/>
      <c r="T129" s="22"/>
      <c r="U129" s="22"/>
      <c r="V129" s="22"/>
      <c r="W129" s="22"/>
      <c r="X129" s="22"/>
      <c r="Y129" s="14">
        <f t="shared" si="46"/>
        <v>23791.666666666668</v>
      </c>
      <c r="Z129" s="22">
        <f t="shared" si="46"/>
        <v>0.79709282454947916</v>
      </c>
      <c r="AA129" s="68">
        <f t="shared" ref="AA129" si="47">C129/$C$2</f>
        <v>0.61085390946502061</v>
      </c>
      <c r="AB129" s="69">
        <f t="shared" ref="AB129" si="48">(C129*D129)/1000</f>
        <v>251.43663194444446</v>
      </c>
      <c r="AC129" s="70">
        <f t="shared" si="39"/>
        <v>0.44345084999020185</v>
      </c>
      <c r="AD129" s="71">
        <f t="shared" ref="AD129" si="49">(C129*G129)/1000</f>
        <v>249.78732638888889</v>
      </c>
      <c r="AE129" s="70">
        <f t="shared" si="41"/>
        <v>0.30837941529492457</v>
      </c>
      <c r="AF129" s="86">
        <f>AVERAGE(AF116:AF127)</f>
        <v>3320.9488888888886</v>
      </c>
    </row>
    <row r="130" spans="1:32" ht="13" thickTop="1" x14ac:dyDescent="0.25"/>
    <row r="131" spans="1:32" ht="13" thickBot="1" x14ac:dyDescent="0.3"/>
    <row r="132" spans="1:32" ht="13" thickTop="1" x14ac:dyDescent="0.25">
      <c r="A132" s="27" t="s">
        <v>5</v>
      </c>
      <c r="B132" s="28" t="s">
        <v>6</v>
      </c>
      <c r="C132" s="28" t="s">
        <v>6</v>
      </c>
      <c r="D132" s="28" t="s">
        <v>7</v>
      </c>
      <c r="E132" s="28" t="s">
        <v>8</v>
      </c>
      <c r="F132" s="38" t="s">
        <v>2</v>
      </c>
      <c r="G132" s="28" t="s">
        <v>9</v>
      </c>
      <c r="H132" s="28" t="s">
        <v>10</v>
      </c>
      <c r="I132" s="38" t="s">
        <v>3</v>
      </c>
      <c r="J132" s="28" t="s">
        <v>11</v>
      </c>
      <c r="K132" s="28" t="s">
        <v>12</v>
      </c>
      <c r="L132" s="38" t="s">
        <v>13</v>
      </c>
      <c r="M132" s="28" t="s">
        <v>61</v>
      </c>
      <c r="N132" s="28" t="s">
        <v>62</v>
      </c>
      <c r="O132" s="28" t="s">
        <v>63</v>
      </c>
      <c r="P132" s="28" t="s">
        <v>64</v>
      </c>
      <c r="Q132" s="28"/>
      <c r="R132" s="28"/>
      <c r="S132" s="28"/>
      <c r="T132" s="28"/>
      <c r="U132" s="28"/>
      <c r="V132" s="28"/>
      <c r="W132" s="28"/>
      <c r="X132" s="28"/>
      <c r="Y132" s="29" t="s">
        <v>46</v>
      </c>
      <c r="Z132" s="29" t="s">
        <v>14</v>
      </c>
      <c r="AA132" s="52" t="s">
        <v>47</v>
      </c>
      <c r="AB132" s="53" t="s">
        <v>48</v>
      </c>
      <c r="AC132" s="54" t="s">
        <v>49</v>
      </c>
      <c r="AD132" s="55" t="s">
        <v>47</v>
      </c>
      <c r="AE132" s="54" t="s">
        <v>47</v>
      </c>
      <c r="AF132" s="52" t="s">
        <v>140</v>
      </c>
    </row>
    <row r="133" spans="1:32" ht="13" thickBot="1" x14ac:dyDescent="0.3">
      <c r="A133" s="30" t="s">
        <v>69</v>
      </c>
      <c r="B133" s="31" t="s">
        <v>16</v>
      </c>
      <c r="C133" s="32" t="s">
        <v>17</v>
      </c>
      <c r="D133" s="31" t="s">
        <v>40</v>
      </c>
      <c r="E133" s="31" t="s">
        <v>40</v>
      </c>
      <c r="F133" s="39" t="s">
        <v>66</v>
      </c>
      <c r="G133" s="31" t="s">
        <v>40</v>
      </c>
      <c r="H133" s="31" t="s">
        <v>40</v>
      </c>
      <c r="I133" s="39" t="s">
        <v>66</v>
      </c>
      <c r="J133" s="31" t="s">
        <v>40</v>
      </c>
      <c r="K133" s="31" t="s">
        <v>40</v>
      </c>
      <c r="L133" s="39" t="s">
        <v>66</v>
      </c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2" t="s">
        <v>51</v>
      </c>
      <c r="Z133" s="32" t="s">
        <v>20</v>
      </c>
      <c r="AA133" s="56" t="s">
        <v>6</v>
      </c>
      <c r="AB133" s="57" t="s">
        <v>52</v>
      </c>
      <c r="AC133" s="58" t="s">
        <v>53</v>
      </c>
      <c r="AD133" s="59" t="s">
        <v>54</v>
      </c>
      <c r="AE133" s="58" t="s">
        <v>55</v>
      </c>
      <c r="AF133" s="88" t="s">
        <v>141</v>
      </c>
    </row>
    <row r="134" spans="1:32" ht="13" thickTop="1" x14ac:dyDescent="0.25">
      <c r="A134" s="7" t="s">
        <v>21</v>
      </c>
      <c r="B134" s="8">
        <v>21882</v>
      </c>
      <c r="C134" s="8">
        <v>706</v>
      </c>
      <c r="D134" s="8">
        <v>276</v>
      </c>
      <c r="E134" s="8">
        <v>37</v>
      </c>
      <c r="F134" s="8">
        <v>87</v>
      </c>
      <c r="G134" s="8">
        <v>284</v>
      </c>
      <c r="H134" s="8">
        <v>24</v>
      </c>
      <c r="I134" s="8">
        <v>92</v>
      </c>
      <c r="J134" s="8">
        <v>791</v>
      </c>
      <c r="K134" s="8">
        <v>104</v>
      </c>
      <c r="L134" s="8">
        <v>87</v>
      </c>
      <c r="M134" s="37">
        <v>7.57</v>
      </c>
      <c r="N134" s="37">
        <v>7.31</v>
      </c>
      <c r="O134" s="37">
        <v>1.31</v>
      </c>
      <c r="P134" s="37">
        <v>0.96899999999999997</v>
      </c>
      <c r="Q134" s="37"/>
      <c r="R134" s="37"/>
      <c r="S134" s="37"/>
      <c r="T134" s="37"/>
      <c r="U134" s="37"/>
      <c r="V134" s="37"/>
      <c r="W134" s="37"/>
      <c r="X134" s="37"/>
      <c r="Y134" s="8">
        <v>24010</v>
      </c>
      <c r="Z134" s="9">
        <f t="shared" ref="Z134:Z145" si="50">Y134/B134</f>
        <v>1.0972488803582854</v>
      </c>
      <c r="AA134" s="60">
        <f>C134/$C$2</f>
        <v>0.43580246913580245</v>
      </c>
      <c r="AB134" s="61">
        <f>(C134*D134)/1000</f>
        <v>194.85599999999999</v>
      </c>
      <c r="AC134" s="62">
        <f>(AB134)/$E$3</f>
        <v>0.34366137566137567</v>
      </c>
      <c r="AD134" s="63">
        <f>(C134*G134)/1000</f>
        <v>200.50399999999999</v>
      </c>
      <c r="AE134" s="62">
        <f>(AD134)/$G$3</f>
        <v>0.24753580246913578</v>
      </c>
      <c r="AF134" s="89">
        <f>(0.8*C134*G134)/60</f>
        <v>2673.3866666666668</v>
      </c>
    </row>
    <row r="135" spans="1:32" x14ac:dyDescent="0.25">
      <c r="A135" s="7" t="s">
        <v>22</v>
      </c>
      <c r="B135" s="8">
        <v>24100</v>
      </c>
      <c r="C135" s="8">
        <v>831</v>
      </c>
      <c r="D135" s="8">
        <v>269</v>
      </c>
      <c r="E135" s="8">
        <v>35</v>
      </c>
      <c r="F135" s="8">
        <v>86</v>
      </c>
      <c r="G135" s="8">
        <v>302</v>
      </c>
      <c r="H135" s="8">
        <v>21</v>
      </c>
      <c r="I135" s="8">
        <v>92</v>
      </c>
      <c r="J135" s="8">
        <v>770</v>
      </c>
      <c r="K135" s="8">
        <v>134</v>
      </c>
      <c r="L135" s="8">
        <v>81</v>
      </c>
      <c r="M135" s="37">
        <v>7.56</v>
      </c>
      <c r="N135" s="37">
        <v>7.29</v>
      </c>
      <c r="O135" s="37">
        <v>1.2350000000000001</v>
      </c>
      <c r="P135" s="37">
        <v>1.004</v>
      </c>
      <c r="Q135" s="37"/>
      <c r="R135" s="37"/>
      <c r="S135" s="37"/>
      <c r="T135" s="37"/>
      <c r="U135" s="37"/>
      <c r="V135" s="37"/>
      <c r="W135" s="37"/>
      <c r="X135" s="37"/>
      <c r="Y135" s="8">
        <v>22840</v>
      </c>
      <c r="Z135" s="9">
        <f t="shared" si="50"/>
        <v>0.94771784232365142</v>
      </c>
      <c r="AA135" s="60">
        <f t="shared" ref="AA135:AA145" si="51">C135/$C$2</f>
        <v>0.51296296296296295</v>
      </c>
      <c r="AB135" s="61">
        <f t="shared" ref="AB135:AB145" si="52">(C135*D135)/1000</f>
        <v>223.53899999999999</v>
      </c>
      <c r="AC135" s="62">
        <f t="shared" ref="AC135:AC147" si="53">(AB135)/$E$3</f>
        <v>0.39424867724867724</v>
      </c>
      <c r="AD135" s="63">
        <f t="shared" ref="AD135:AD145" si="54">(C135*G135)/1000</f>
        <v>250.96199999999999</v>
      </c>
      <c r="AE135" s="62">
        <f t="shared" ref="AE135:AE147" si="55">(AD135)/$G$3</f>
        <v>0.30982962962962962</v>
      </c>
      <c r="AF135" s="89">
        <f t="shared" ref="AF135:AF145" si="56">(0.8*C135*G135)/60</f>
        <v>3346.1600000000008</v>
      </c>
    </row>
    <row r="136" spans="1:32" x14ac:dyDescent="0.25">
      <c r="A136" s="7" t="s">
        <v>23</v>
      </c>
      <c r="B136" s="8">
        <v>27524</v>
      </c>
      <c r="C136" s="8">
        <v>888</v>
      </c>
      <c r="D136" s="8">
        <v>279</v>
      </c>
      <c r="E136" s="8">
        <v>37</v>
      </c>
      <c r="F136" s="8">
        <v>83</v>
      </c>
      <c r="G136" s="8">
        <v>319</v>
      </c>
      <c r="H136" s="8">
        <v>19</v>
      </c>
      <c r="I136" s="8">
        <v>94</v>
      </c>
      <c r="J136" s="8">
        <v>784</v>
      </c>
      <c r="K136" s="8">
        <v>125</v>
      </c>
      <c r="L136" s="8">
        <v>83</v>
      </c>
      <c r="M136" s="37">
        <v>7.59</v>
      </c>
      <c r="N136" s="37">
        <v>7.39</v>
      </c>
      <c r="O136" s="37">
        <v>1.2629999999999999</v>
      </c>
      <c r="P136" s="37">
        <v>0.91200000000000003</v>
      </c>
      <c r="Q136" s="37"/>
      <c r="R136" s="37"/>
      <c r="S136" s="37"/>
      <c r="T136" s="37"/>
      <c r="U136" s="37"/>
      <c r="V136" s="37"/>
      <c r="W136" s="37"/>
      <c r="X136" s="37"/>
      <c r="Y136" s="8">
        <v>23930</v>
      </c>
      <c r="Z136" s="9">
        <f t="shared" si="50"/>
        <v>0.86942304897543965</v>
      </c>
      <c r="AA136" s="60">
        <f t="shared" si="51"/>
        <v>0.54814814814814816</v>
      </c>
      <c r="AB136" s="61">
        <f t="shared" si="52"/>
        <v>247.75200000000001</v>
      </c>
      <c r="AC136" s="62">
        <f t="shared" si="53"/>
        <v>0.43695238095238098</v>
      </c>
      <c r="AD136" s="63">
        <f t="shared" si="54"/>
        <v>283.27199999999999</v>
      </c>
      <c r="AE136" s="62">
        <f t="shared" si="55"/>
        <v>0.34971851851851848</v>
      </c>
      <c r="AF136" s="89">
        <f t="shared" si="56"/>
        <v>3776.9600000000005</v>
      </c>
    </row>
    <row r="137" spans="1:32" x14ac:dyDescent="0.25">
      <c r="A137" s="7" t="s">
        <v>24</v>
      </c>
      <c r="B137" s="8">
        <v>36815</v>
      </c>
      <c r="C137" s="8">
        <v>1227</v>
      </c>
      <c r="D137" s="8">
        <v>258</v>
      </c>
      <c r="E137" s="8">
        <v>31</v>
      </c>
      <c r="F137" s="8">
        <v>88</v>
      </c>
      <c r="G137" s="8">
        <v>338</v>
      </c>
      <c r="H137" s="8">
        <v>18</v>
      </c>
      <c r="I137" s="8">
        <v>95</v>
      </c>
      <c r="J137" s="8">
        <v>881</v>
      </c>
      <c r="K137" s="8">
        <v>80</v>
      </c>
      <c r="L137" s="8">
        <v>90</v>
      </c>
      <c r="M137" s="37">
        <v>7.45</v>
      </c>
      <c r="N137" s="37">
        <v>7.36</v>
      </c>
      <c r="O137" s="37">
        <v>1.173</v>
      </c>
      <c r="P137" s="37">
        <v>0.73899999999999999</v>
      </c>
      <c r="Q137" s="37"/>
      <c r="R137" s="37"/>
      <c r="S137" s="37"/>
      <c r="T137" s="37"/>
      <c r="U137" s="37"/>
      <c r="V137" s="37"/>
      <c r="W137" s="37"/>
      <c r="X137" s="37"/>
      <c r="Y137" s="8">
        <v>24200</v>
      </c>
      <c r="Z137" s="9">
        <f t="shared" si="50"/>
        <v>0.6573407578432704</v>
      </c>
      <c r="AA137" s="60">
        <f t="shared" si="51"/>
        <v>0.75740740740740742</v>
      </c>
      <c r="AB137" s="61">
        <f t="shared" si="52"/>
        <v>316.56599999999997</v>
      </c>
      <c r="AC137" s="62">
        <f t="shared" si="53"/>
        <v>0.55831746031746032</v>
      </c>
      <c r="AD137" s="63">
        <f t="shared" si="54"/>
        <v>414.726</v>
      </c>
      <c r="AE137" s="62">
        <f t="shared" si="55"/>
        <v>0.51200740740740736</v>
      </c>
      <c r="AF137" s="89">
        <f t="shared" si="56"/>
        <v>5529.6799999999994</v>
      </c>
    </row>
    <row r="138" spans="1:32" x14ac:dyDescent="0.25">
      <c r="A138" s="7" t="s">
        <v>25</v>
      </c>
      <c r="B138" s="8">
        <v>37427</v>
      </c>
      <c r="C138" s="8">
        <v>1207</v>
      </c>
      <c r="D138" s="8">
        <v>130</v>
      </c>
      <c r="E138" s="8">
        <v>31</v>
      </c>
      <c r="F138" s="8">
        <v>75</v>
      </c>
      <c r="G138" s="8">
        <v>201</v>
      </c>
      <c r="H138" s="8">
        <v>9</v>
      </c>
      <c r="I138" s="8">
        <v>95</v>
      </c>
      <c r="J138" s="8">
        <v>473</v>
      </c>
      <c r="K138" s="8">
        <v>52</v>
      </c>
      <c r="L138" s="8">
        <v>89</v>
      </c>
      <c r="M138" s="37">
        <v>7.39</v>
      </c>
      <c r="N138" s="37">
        <v>7.34</v>
      </c>
      <c r="O138" s="37">
        <v>1.0429999999999999</v>
      </c>
      <c r="P138" s="37">
        <v>0.752</v>
      </c>
      <c r="Q138" s="37"/>
      <c r="R138" s="37"/>
      <c r="S138" s="37"/>
      <c r="T138" s="37"/>
      <c r="U138" s="37"/>
      <c r="V138" s="37"/>
      <c r="W138" s="37"/>
      <c r="X138" s="37"/>
      <c r="Y138" s="8">
        <v>23740</v>
      </c>
      <c r="Z138" s="9">
        <f t="shared" si="50"/>
        <v>0.63430144013679968</v>
      </c>
      <c r="AA138" s="60">
        <f t="shared" si="51"/>
        <v>0.74506172839506168</v>
      </c>
      <c r="AB138" s="61">
        <f t="shared" si="52"/>
        <v>156.91</v>
      </c>
      <c r="AC138" s="62">
        <f t="shared" si="53"/>
        <v>0.27673721340388008</v>
      </c>
      <c r="AD138" s="63">
        <f t="shared" si="54"/>
        <v>242.607</v>
      </c>
      <c r="AE138" s="62">
        <f t="shared" si="55"/>
        <v>0.29951481481481479</v>
      </c>
      <c r="AF138" s="89">
        <f t="shared" si="56"/>
        <v>3234.76</v>
      </c>
    </row>
    <row r="139" spans="1:32" x14ac:dyDescent="0.25">
      <c r="A139" s="7" t="s">
        <v>26</v>
      </c>
      <c r="B139" s="8">
        <v>25576</v>
      </c>
      <c r="C139" s="8">
        <v>852.5</v>
      </c>
      <c r="D139" s="8">
        <v>170</v>
      </c>
      <c r="E139" s="8">
        <v>27</v>
      </c>
      <c r="F139" s="8">
        <v>84</v>
      </c>
      <c r="G139" s="8">
        <v>272</v>
      </c>
      <c r="H139" s="8">
        <v>13</v>
      </c>
      <c r="I139" s="8">
        <v>95</v>
      </c>
      <c r="J139" s="8">
        <v>606</v>
      </c>
      <c r="K139" s="8">
        <v>53</v>
      </c>
      <c r="L139" s="8">
        <v>91</v>
      </c>
      <c r="M139" s="37">
        <v>7.36</v>
      </c>
      <c r="N139" s="37">
        <v>7.33</v>
      </c>
      <c r="O139" s="37">
        <v>1.2290000000000001</v>
      </c>
      <c r="P139" s="37">
        <v>0.94799999999999995</v>
      </c>
      <c r="Q139" s="37"/>
      <c r="R139" s="37"/>
      <c r="S139" s="37"/>
      <c r="T139" s="37"/>
      <c r="U139" s="37"/>
      <c r="V139" s="37"/>
      <c r="W139" s="37"/>
      <c r="X139" s="37"/>
      <c r="Y139" s="8">
        <v>23720</v>
      </c>
      <c r="Z139" s="9">
        <f t="shared" si="50"/>
        <v>0.92743196746950263</v>
      </c>
      <c r="AA139" s="60">
        <f t="shared" si="51"/>
        <v>0.52623456790123457</v>
      </c>
      <c r="AB139" s="61">
        <f t="shared" si="52"/>
        <v>144.92500000000001</v>
      </c>
      <c r="AC139" s="62">
        <f t="shared" si="53"/>
        <v>0.25559964726631396</v>
      </c>
      <c r="AD139" s="63">
        <f t="shared" si="54"/>
        <v>231.88</v>
      </c>
      <c r="AE139" s="62">
        <f t="shared" si="55"/>
        <v>0.28627160493827158</v>
      </c>
      <c r="AF139" s="89">
        <f t="shared" si="56"/>
        <v>3091.7333333333331</v>
      </c>
    </row>
    <row r="140" spans="1:32" x14ac:dyDescent="0.25">
      <c r="A140" s="7" t="s">
        <v>27</v>
      </c>
      <c r="B140" s="8">
        <v>24728</v>
      </c>
      <c r="C140" s="8">
        <v>797.7</v>
      </c>
      <c r="D140" s="8">
        <v>234</v>
      </c>
      <c r="E140" s="8">
        <v>25</v>
      </c>
      <c r="F140" s="8">
        <v>89</v>
      </c>
      <c r="G140" s="8">
        <v>275</v>
      </c>
      <c r="H140" s="8">
        <v>7</v>
      </c>
      <c r="I140" s="8">
        <v>97</v>
      </c>
      <c r="J140" s="8">
        <v>644</v>
      </c>
      <c r="K140" s="8">
        <v>48</v>
      </c>
      <c r="L140" s="8">
        <v>92</v>
      </c>
      <c r="M140" s="37">
        <v>7.26</v>
      </c>
      <c r="N140" s="37">
        <v>7.42</v>
      </c>
      <c r="O140" s="37">
        <v>1.1819999999999999</v>
      </c>
      <c r="P140" s="37">
        <v>0.89300000000000002</v>
      </c>
      <c r="Q140" s="37"/>
      <c r="R140" s="37"/>
      <c r="S140" s="37"/>
      <c r="T140" s="37"/>
      <c r="U140" s="37"/>
      <c r="V140" s="37"/>
      <c r="W140" s="37"/>
      <c r="X140" s="37"/>
      <c r="Y140" s="8">
        <v>24770</v>
      </c>
      <c r="Z140" s="9">
        <f t="shared" si="50"/>
        <v>1.0016984794564865</v>
      </c>
      <c r="AA140" s="60">
        <f t="shared" si="51"/>
        <v>0.49240740740740746</v>
      </c>
      <c r="AB140" s="61">
        <f t="shared" si="52"/>
        <v>186.66180000000003</v>
      </c>
      <c r="AC140" s="62">
        <f t="shared" si="53"/>
        <v>0.32920952380952384</v>
      </c>
      <c r="AD140" s="63">
        <f t="shared" si="54"/>
        <v>219.36750000000001</v>
      </c>
      <c r="AE140" s="62">
        <f t="shared" si="55"/>
        <v>0.27082407407407411</v>
      </c>
      <c r="AF140" s="89">
        <f t="shared" si="56"/>
        <v>2924.9000000000005</v>
      </c>
    </row>
    <row r="141" spans="1:32" x14ac:dyDescent="0.25">
      <c r="A141" s="7" t="s">
        <v>28</v>
      </c>
      <c r="B141" s="8">
        <v>25453</v>
      </c>
      <c r="C141" s="8">
        <v>821</v>
      </c>
      <c r="D141" s="8">
        <v>267</v>
      </c>
      <c r="E141" s="8">
        <v>40</v>
      </c>
      <c r="F141" s="8">
        <v>79</v>
      </c>
      <c r="G141" s="8">
        <v>309</v>
      </c>
      <c r="H141" s="8">
        <v>16</v>
      </c>
      <c r="I141" s="8">
        <v>94</v>
      </c>
      <c r="J141" s="8">
        <v>761</v>
      </c>
      <c r="K141" s="8">
        <v>104</v>
      </c>
      <c r="L141" s="8">
        <v>84</v>
      </c>
      <c r="M141" s="37">
        <v>7.21</v>
      </c>
      <c r="N141" s="37">
        <v>7.3</v>
      </c>
      <c r="O141" s="37">
        <v>1.2569999999999999</v>
      </c>
      <c r="P141" s="37">
        <v>0.94</v>
      </c>
      <c r="Q141" s="37"/>
      <c r="R141" s="37"/>
      <c r="S141" s="37"/>
      <c r="T141" s="37"/>
      <c r="U141" s="37"/>
      <c r="V141" s="37"/>
      <c r="W141" s="37"/>
      <c r="X141" s="37"/>
      <c r="Y141" s="8">
        <v>22620</v>
      </c>
      <c r="Z141" s="9">
        <f t="shared" si="50"/>
        <v>0.88869681373511966</v>
      </c>
      <c r="AA141" s="60">
        <f t="shared" si="51"/>
        <v>0.50679012345679009</v>
      </c>
      <c r="AB141" s="61">
        <f t="shared" si="52"/>
        <v>219.20699999999999</v>
      </c>
      <c r="AC141" s="62">
        <f t="shared" si="53"/>
        <v>0.38660846560846562</v>
      </c>
      <c r="AD141" s="63">
        <f t="shared" si="54"/>
        <v>253.68899999999999</v>
      </c>
      <c r="AE141" s="62">
        <f t="shared" si="55"/>
        <v>0.31319629629629631</v>
      </c>
      <c r="AF141" s="89">
        <f t="shared" si="56"/>
        <v>3382.52</v>
      </c>
    </row>
    <row r="142" spans="1:32" x14ac:dyDescent="0.25">
      <c r="A142" s="7" t="s">
        <v>29</v>
      </c>
      <c r="B142" s="8">
        <v>25911</v>
      </c>
      <c r="C142" s="8">
        <v>864</v>
      </c>
      <c r="D142" s="8">
        <v>212</v>
      </c>
      <c r="E142" s="8">
        <v>48</v>
      </c>
      <c r="F142" s="8">
        <v>75</v>
      </c>
      <c r="G142" s="8">
        <v>278</v>
      </c>
      <c r="H142" s="8">
        <v>8</v>
      </c>
      <c r="I142" s="8">
        <v>97</v>
      </c>
      <c r="J142" s="8">
        <v>616</v>
      </c>
      <c r="K142" s="8">
        <v>60</v>
      </c>
      <c r="L142" s="8">
        <v>90</v>
      </c>
      <c r="M142" s="37">
        <v>7.36</v>
      </c>
      <c r="N142" s="37">
        <v>7.33</v>
      </c>
      <c r="O142" s="37">
        <v>1.198</v>
      </c>
      <c r="P142" s="37">
        <v>0.86699999999999999</v>
      </c>
      <c r="Q142" s="37"/>
      <c r="R142" s="37"/>
      <c r="S142" s="37"/>
      <c r="T142" s="37"/>
      <c r="U142" s="37"/>
      <c r="V142" s="37"/>
      <c r="W142" s="37"/>
      <c r="X142" s="37"/>
      <c r="Y142" s="8">
        <v>23640</v>
      </c>
      <c r="Z142" s="9">
        <f t="shared" si="50"/>
        <v>0.91235382656014818</v>
      </c>
      <c r="AA142" s="60">
        <f t="shared" si="51"/>
        <v>0.53333333333333333</v>
      </c>
      <c r="AB142" s="61">
        <f t="shared" si="52"/>
        <v>183.16800000000001</v>
      </c>
      <c r="AC142" s="62">
        <f t="shared" si="53"/>
        <v>0.32304761904761908</v>
      </c>
      <c r="AD142" s="63">
        <f t="shared" si="54"/>
        <v>240.19200000000001</v>
      </c>
      <c r="AE142" s="62">
        <f t="shared" si="55"/>
        <v>0.29653333333333332</v>
      </c>
      <c r="AF142" s="89">
        <f t="shared" si="56"/>
        <v>3202.56</v>
      </c>
    </row>
    <row r="143" spans="1:32" x14ac:dyDescent="0.25">
      <c r="A143" s="7" t="s">
        <v>36</v>
      </c>
      <c r="B143" s="8">
        <v>27607</v>
      </c>
      <c r="C143" s="8">
        <v>890.5</v>
      </c>
      <c r="D143" s="8">
        <v>182</v>
      </c>
      <c r="E143" s="8">
        <v>22</v>
      </c>
      <c r="F143" s="8">
        <v>88</v>
      </c>
      <c r="G143" s="8">
        <v>265</v>
      </c>
      <c r="H143" s="8">
        <v>7</v>
      </c>
      <c r="I143" s="8">
        <v>97</v>
      </c>
      <c r="J143" s="8">
        <v>632</v>
      </c>
      <c r="K143" s="8">
        <v>40</v>
      </c>
      <c r="L143" s="8">
        <v>93</v>
      </c>
      <c r="M143" s="37">
        <v>7.28</v>
      </c>
      <c r="N143" s="37">
        <v>7.34</v>
      </c>
      <c r="O143" s="37">
        <v>1.25</v>
      </c>
      <c r="P143" s="37">
        <v>0.89400000000000002</v>
      </c>
      <c r="Q143" s="37"/>
      <c r="R143" s="37"/>
      <c r="S143" s="37"/>
      <c r="T143" s="37"/>
      <c r="U143" s="37"/>
      <c r="V143" s="37"/>
      <c r="W143" s="37"/>
      <c r="X143" s="37"/>
      <c r="Y143" s="8">
        <v>24070</v>
      </c>
      <c r="Z143" s="9">
        <f t="shared" si="50"/>
        <v>0.8718803202086427</v>
      </c>
      <c r="AA143" s="60">
        <f t="shared" si="51"/>
        <v>0.54969135802469138</v>
      </c>
      <c r="AB143" s="61">
        <f t="shared" si="52"/>
        <v>162.071</v>
      </c>
      <c r="AC143" s="62">
        <f t="shared" si="53"/>
        <v>0.28583950617283949</v>
      </c>
      <c r="AD143" s="63">
        <f t="shared" si="54"/>
        <v>235.98249999999999</v>
      </c>
      <c r="AE143" s="62">
        <f t="shared" si="55"/>
        <v>0.29133641975308638</v>
      </c>
      <c r="AF143" s="89">
        <f t="shared" si="56"/>
        <v>3146.4333333333338</v>
      </c>
    </row>
    <row r="144" spans="1:32" x14ac:dyDescent="0.25">
      <c r="A144" s="7" t="s">
        <v>30</v>
      </c>
      <c r="B144" s="8">
        <v>24756</v>
      </c>
      <c r="C144" s="8">
        <v>825</v>
      </c>
      <c r="D144" s="8">
        <v>275</v>
      </c>
      <c r="E144" s="8">
        <v>31</v>
      </c>
      <c r="F144" s="8">
        <v>88</v>
      </c>
      <c r="G144" s="8">
        <v>344</v>
      </c>
      <c r="H144" s="8">
        <v>20</v>
      </c>
      <c r="I144" s="8">
        <v>94</v>
      </c>
      <c r="J144" s="8">
        <v>679</v>
      </c>
      <c r="K144" s="8">
        <v>60</v>
      </c>
      <c r="L144" s="8">
        <v>90</v>
      </c>
      <c r="M144" s="37">
        <v>7.27</v>
      </c>
      <c r="N144" s="37">
        <v>7.2</v>
      </c>
      <c r="O144" s="37">
        <v>1.125</v>
      </c>
      <c r="P144" s="37">
        <v>0.86799999999999999</v>
      </c>
      <c r="Q144" s="37"/>
      <c r="R144" s="37"/>
      <c r="S144" s="37"/>
      <c r="T144" s="37"/>
      <c r="U144" s="37"/>
      <c r="V144" s="37"/>
      <c r="W144" s="37"/>
      <c r="X144" s="37"/>
      <c r="Y144" s="8">
        <v>23330</v>
      </c>
      <c r="Z144" s="9">
        <f t="shared" si="50"/>
        <v>0.9423978025529165</v>
      </c>
      <c r="AA144" s="60">
        <f t="shared" si="51"/>
        <v>0.5092592592592593</v>
      </c>
      <c r="AB144" s="61">
        <f t="shared" si="52"/>
        <v>226.875</v>
      </c>
      <c r="AC144" s="62">
        <f t="shared" si="53"/>
        <v>0.40013227513227512</v>
      </c>
      <c r="AD144" s="63">
        <f t="shared" si="54"/>
        <v>283.8</v>
      </c>
      <c r="AE144" s="62">
        <f t="shared" si="55"/>
        <v>0.35037037037037039</v>
      </c>
      <c r="AF144" s="89">
        <f t="shared" si="56"/>
        <v>3784</v>
      </c>
    </row>
    <row r="145" spans="1:32" ht="13" thickBot="1" x14ac:dyDescent="0.3">
      <c r="A145" s="7" t="s">
        <v>31</v>
      </c>
      <c r="B145" s="8">
        <v>30821</v>
      </c>
      <c r="C145" s="8">
        <v>994</v>
      </c>
      <c r="D145" s="8">
        <v>276</v>
      </c>
      <c r="E145" s="8">
        <v>37</v>
      </c>
      <c r="F145" s="8">
        <v>84</v>
      </c>
      <c r="G145" s="8">
        <v>322</v>
      </c>
      <c r="H145" s="8">
        <v>15</v>
      </c>
      <c r="I145" s="8">
        <v>95</v>
      </c>
      <c r="J145" s="8">
        <v>741</v>
      </c>
      <c r="K145" s="8">
        <v>90</v>
      </c>
      <c r="L145" s="8">
        <v>88</v>
      </c>
      <c r="M145" s="37">
        <v>7.28</v>
      </c>
      <c r="N145" s="37">
        <v>7.15</v>
      </c>
      <c r="O145" s="37">
        <v>1.109</v>
      </c>
      <c r="P145" s="37">
        <v>0.85699999999999998</v>
      </c>
      <c r="Q145" s="37"/>
      <c r="R145" s="37"/>
      <c r="S145" s="37"/>
      <c r="T145" s="37"/>
      <c r="U145" s="37"/>
      <c r="V145" s="37"/>
      <c r="W145" s="37"/>
      <c r="X145" s="37"/>
      <c r="Y145" s="8">
        <v>25360</v>
      </c>
      <c r="Z145" s="9">
        <f t="shared" si="50"/>
        <v>0.8228156127315791</v>
      </c>
      <c r="AA145" s="60">
        <f t="shared" si="51"/>
        <v>0.61358024691358026</v>
      </c>
      <c r="AB145" s="61">
        <f t="shared" si="52"/>
        <v>274.34399999999999</v>
      </c>
      <c r="AC145" s="62">
        <f t="shared" si="53"/>
        <v>0.48385185185185187</v>
      </c>
      <c r="AD145" s="63">
        <f t="shared" si="54"/>
        <v>320.06799999999998</v>
      </c>
      <c r="AE145" s="62">
        <f t="shared" si="55"/>
        <v>0.39514567901234565</v>
      </c>
      <c r="AF145" s="89">
        <f t="shared" si="56"/>
        <v>4267.5733333333337</v>
      </c>
    </row>
    <row r="146" spans="1:32" ht="13" thickTop="1" x14ac:dyDescent="0.25">
      <c r="A146" s="10" t="s">
        <v>70</v>
      </c>
      <c r="B146" s="11">
        <f t="shared" ref="B146:P146" si="57">SUM(B134:B145)</f>
        <v>332600</v>
      </c>
      <c r="C146" s="11">
        <f t="shared" si="57"/>
        <v>10903.7</v>
      </c>
      <c r="D146" s="11">
        <f t="shared" si="57"/>
        <v>2828</v>
      </c>
      <c r="E146" s="11">
        <f>SUM(E134:E145)</f>
        <v>401</v>
      </c>
      <c r="F146" s="11">
        <f>SUM(F134:F145)</f>
        <v>1006</v>
      </c>
      <c r="G146" s="11">
        <f>SUM(G134:G145)</f>
        <v>3509</v>
      </c>
      <c r="H146" s="11">
        <f>SUM(H134:H145)</f>
        <v>177</v>
      </c>
      <c r="I146" s="11">
        <f>SUM(I134:I145)</f>
        <v>1137</v>
      </c>
      <c r="J146" s="11">
        <f t="shared" si="57"/>
        <v>8378</v>
      </c>
      <c r="K146" s="11">
        <f>SUM(K134:K145)</f>
        <v>950</v>
      </c>
      <c r="L146" s="11">
        <f>SUM(L134:L145)</f>
        <v>1058</v>
      </c>
      <c r="M146" s="40">
        <f t="shared" si="57"/>
        <v>88.58</v>
      </c>
      <c r="N146" s="40">
        <f t="shared" si="57"/>
        <v>87.76</v>
      </c>
      <c r="O146" s="40">
        <f t="shared" si="57"/>
        <v>14.374000000000001</v>
      </c>
      <c r="P146" s="40">
        <f t="shared" si="57"/>
        <v>10.643000000000001</v>
      </c>
      <c r="Q146" s="40"/>
      <c r="R146" s="40"/>
      <c r="S146" s="40"/>
      <c r="T146" s="40"/>
      <c r="U146" s="40"/>
      <c r="V146" s="40"/>
      <c r="W146" s="40"/>
      <c r="X146" s="40"/>
      <c r="Y146" s="11">
        <f>SUM(Y134:Y145)</f>
        <v>286230</v>
      </c>
      <c r="Z146" s="11">
        <f>SUM(Z134:Z145)</f>
        <v>10.573306792351842</v>
      </c>
      <c r="AA146" s="64"/>
      <c r="AB146" s="65"/>
      <c r="AC146" s="66"/>
      <c r="AD146" s="67"/>
      <c r="AE146" s="66"/>
      <c r="AF146" s="85"/>
    </row>
    <row r="147" spans="1:32" ht="13" thickBot="1" x14ac:dyDescent="0.3">
      <c r="A147" s="13" t="s">
        <v>71</v>
      </c>
      <c r="B147" s="14">
        <f>AVERAGE(B134:B145)</f>
        <v>27716.666666666668</v>
      </c>
      <c r="C147" s="14">
        <f t="shared" ref="C147:J147" si="58">AVERAGE(C134:C145)</f>
        <v>908.64166666666677</v>
      </c>
      <c r="D147" s="14">
        <f t="shared" si="58"/>
        <v>235.66666666666666</v>
      </c>
      <c r="E147" s="14">
        <f>AVERAGE(E134:E145)</f>
        <v>33.416666666666664</v>
      </c>
      <c r="F147" s="14">
        <f>AVERAGE(F134:F145)</f>
        <v>83.833333333333329</v>
      </c>
      <c r="G147" s="14">
        <f>AVERAGE(G134:G145)</f>
        <v>292.41666666666669</v>
      </c>
      <c r="H147" s="14">
        <f>AVERAGE(H134:H145)</f>
        <v>14.75</v>
      </c>
      <c r="I147" s="14">
        <f>AVERAGE(I134:I145)</f>
        <v>94.75</v>
      </c>
      <c r="J147" s="14">
        <f t="shared" si="58"/>
        <v>698.16666666666663</v>
      </c>
      <c r="K147" s="14">
        <f>AVERAGE(K134:K145)</f>
        <v>79.166666666666671</v>
      </c>
      <c r="L147" s="14">
        <f>AVERAGE(L134:L145)</f>
        <v>88.166666666666671</v>
      </c>
      <c r="M147" s="22">
        <f t="shared" ref="M147:Z147" si="59">AVERAGE(M134:M145)</f>
        <v>7.3816666666666668</v>
      </c>
      <c r="N147" s="22">
        <f t="shared" si="59"/>
        <v>7.3133333333333335</v>
      </c>
      <c r="O147" s="22">
        <f t="shared" si="59"/>
        <v>1.1978333333333333</v>
      </c>
      <c r="P147" s="22">
        <f t="shared" si="59"/>
        <v>0.88691666666666669</v>
      </c>
      <c r="Q147" s="22"/>
      <c r="R147" s="22"/>
      <c r="S147" s="22"/>
      <c r="T147" s="22"/>
      <c r="U147" s="22"/>
      <c r="V147" s="22"/>
      <c r="W147" s="22"/>
      <c r="X147" s="22"/>
      <c r="Y147" s="14">
        <f t="shared" si="59"/>
        <v>23852.5</v>
      </c>
      <c r="Z147" s="22">
        <f t="shared" si="59"/>
        <v>0.88110889936265346</v>
      </c>
      <c r="AA147" s="68">
        <f t="shared" ref="AA147" si="60">C147/$C$2</f>
        <v>0.56088991769547336</v>
      </c>
      <c r="AB147" s="69">
        <f t="shared" ref="AB147" si="61">(C147*D147)/1000</f>
        <v>214.13655277777781</v>
      </c>
      <c r="AC147" s="70">
        <f t="shared" si="53"/>
        <v>0.37766587791495204</v>
      </c>
      <c r="AD147" s="71">
        <f t="shared" ref="AD147" si="62">(C147*G147)/1000</f>
        <v>265.70196736111114</v>
      </c>
      <c r="AE147" s="70">
        <f t="shared" si="55"/>
        <v>0.32802712019890262</v>
      </c>
      <c r="AF147" s="86">
        <f>AVERAGE(AF134:AF145)</f>
        <v>3530.0555555555561</v>
      </c>
    </row>
    <row r="148" spans="1:32" ht="13" thickTop="1" x14ac:dyDescent="0.25"/>
    <row r="150" spans="1:32" ht="13" thickBot="1" x14ac:dyDescent="0.3"/>
    <row r="151" spans="1:32" ht="13" thickTop="1" x14ac:dyDescent="0.25">
      <c r="A151" s="27" t="s">
        <v>5</v>
      </c>
      <c r="B151" s="28" t="s">
        <v>6</v>
      </c>
      <c r="C151" s="28" t="s">
        <v>6</v>
      </c>
      <c r="D151" s="28" t="s">
        <v>7</v>
      </c>
      <c r="E151" s="28" t="s">
        <v>8</v>
      </c>
      <c r="F151" s="38" t="s">
        <v>2</v>
      </c>
      <c r="G151" s="28" t="s">
        <v>9</v>
      </c>
      <c r="H151" s="28" t="s">
        <v>10</v>
      </c>
      <c r="I151" s="38" t="s">
        <v>3</v>
      </c>
      <c r="J151" s="28" t="s">
        <v>11</v>
      </c>
      <c r="K151" s="28" t="s">
        <v>12</v>
      </c>
      <c r="L151" s="38" t="s">
        <v>13</v>
      </c>
      <c r="M151" s="28" t="s">
        <v>61</v>
      </c>
      <c r="N151" s="28" t="s">
        <v>62</v>
      </c>
      <c r="O151" s="28" t="s">
        <v>63</v>
      </c>
      <c r="P151" s="28" t="s">
        <v>64</v>
      </c>
      <c r="Q151" s="28"/>
      <c r="R151" s="28"/>
      <c r="S151" s="28"/>
      <c r="T151" s="28"/>
      <c r="U151" s="28"/>
      <c r="V151" s="28"/>
      <c r="W151" s="28"/>
      <c r="X151" s="28"/>
      <c r="Y151" s="29" t="s">
        <v>46</v>
      </c>
      <c r="Z151" s="29" t="s">
        <v>14</v>
      </c>
      <c r="AA151" s="52" t="s">
        <v>47</v>
      </c>
      <c r="AB151" s="53" t="s">
        <v>48</v>
      </c>
      <c r="AC151" s="54" t="s">
        <v>49</v>
      </c>
      <c r="AD151" s="55" t="s">
        <v>47</v>
      </c>
      <c r="AE151" s="54" t="s">
        <v>47</v>
      </c>
      <c r="AF151" s="52" t="s">
        <v>140</v>
      </c>
    </row>
    <row r="152" spans="1:32" ht="13" thickBot="1" x14ac:dyDescent="0.3">
      <c r="A152" s="30" t="s">
        <v>72</v>
      </c>
      <c r="B152" s="31" t="s">
        <v>16</v>
      </c>
      <c r="C152" s="32" t="s">
        <v>17</v>
      </c>
      <c r="D152" s="31" t="s">
        <v>40</v>
      </c>
      <c r="E152" s="31" t="s">
        <v>40</v>
      </c>
      <c r="F152" s="39" t="s">
        <v>66</v>
      </c>
      <c r="G152" s="31" t="s">
        <v>40</v>
      </c>
      <c r="H152" s="31" t="s">
        <v>40</v>
      </c>
      <c r="I152" s="39" t="s">
        <v>66</v>
      </c>
      <c r="J152" s="31" t="s">
        <v>40</v>
      </c>
      <c r="K152" s="31" t="s">
        <v>40</v>
      </c>
      <c r="L152" s="39" t="s">
        <v>66</v>
      </c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2" t="s">
        <v>51</v>
      </c>
      <c r="Z152" s="32" t="s">
        <v>20</v>
      </c>
      <c r="AA152" s="56" t="s">
        <v>6</v>
      </c>
      <c r="AB152" s="57" t="s">
        <v>52</v>
      </c>
      <c r="AC152" s="58" t="s">
        <v>53</v>
      </c>
      <c r="AD152" s="59" t="s">
        <v>54</v>
      </c>
      <c r="AE152" s="58" t="s">
        <v>55</v>
      </c>
      <c r="AF152" s="88" t="s">
        <v>141</v>
      </c>
    </row>
    <row r="153" spans="1:32" ht="13" thickTop="1" x14ac:dyDescent="0.25">
      <c r="A153" s="7" t="s">
        <v>21</v>
      </c>
      <c r="B153" s="8">
        <v>22576</v>
      </c>
      <c r="C153" s="8">
        <v>728</v>
      </c>
      <c r="D153" s="8">
        <v>231</v>
      </c>
      <c r="E153" s="8">
        <v>44</v>
      </c>
      <c r="F153" s="8">
        <v>81</v>
      </c>
      <c r="G153" s="8">
        <v>325</v>
      </c>
      <c r="H153" s="8">
        <v>21</v>
      </c>
      <c r="I153" s="8">
        <v>93</v>
      </c>
      <c r="J153" s="8">
        <v>810</v>
      </c>
      <c r="K153" s="8">
        <v>127</v>
      </c>
      <c r="L153" s="8">
        <v>84</v>
      </c>
      <c r="M153" s="37">
        <v>7.4</v>
      </c>
      <c r="N153" s="37">
        <v>7.14</v>
      </c>
      <c r="O153" s="37">
        <v>1.21</v>
      </c>
      <c r="P153" s="37">
        <v>0.95</v>
      </c>
      <c r="Q153" s="37"/>
      <c r="R153" s="37"/>
      <c r="S153" s="37"/>
      <c r="T153" s="37"/>
      <c r="U153" s="37"/>
      <c r="V153" s="37"/>
      <c r="W153" s="37"/>
      <c r="X153" s="37"/>
      <c r="Y153" s="8">
        <v>24460</v>
      </c>
      <c r="Z153" s="9">
        <f t="shared" ref="Z153:Z164" si="63">Y153/B153</f>
        <v>1.0834514528703048</v>
      </c>
      <c r="AA153" s="60">
        <f>C153/$C$2</f>
        <v>0.44938271604938274</v>
      </c>
      <c r="AB153" s="61">
        <f>(C153*D153)/1000</f>
        <v>168.16800000000001</v>
      </c>
      <c r="AC153" s="62">
        <f>(AB153)/$E$3</f>
        <v>0.29659259259259263</v>
      </c>
      <c r="AD153" s="63">
        <f>(C153*G153)/1000</f>
        <v>236.6</v>
      </c>
      <c r="AE153" s="62">
        <f>(AD153)/$G$3</f>
        <v>0.29209876543209878</v>
      </c>
      <c r="AF153" s="89">
        <f>(0.8*C153*G153)/60</f>
        <v>3154.6666666666665</v>
      </c>
    </row>
    <row r="154" spans="1:32" x14ac:dyDescent="0.25">
      <c r="A154" s="7" t="s">
        <v>22</v>
      </c>
      <c r="B154" s="8">
        <v>19946</v>
      </c>
      <c r="C154" s="8">
        <v>712.4</v>
      </c>
      <c r="D154" s="8">
        <v>271</v>
      </c>
      <c r="E154" s="8">
        <v>38</v>
      </c>
      <c r="F154" s="8">
        <v>86</v>
      </c>
      <c r="G154" s="8">
        <v>405</v>
      </c>
      <c r="H154" s="8">
        <v>26</v>
      </c>
      <c r="I154" s="8">
        <v>94</v>
      </c>
      <c r="J154" s="8">
        <v>866</v>
      </c>
      <c r="K154" s="8">
        <v>142</v>
      </c>
      <c r="L154" s="8">
        <v>83</v>
      </c>
      <c r="M154" s="37">
        <v>7.42</v>
      </c>
      <c r="N154" s="37">
        <v>7.4</v>
      </c>
      <c r="O154" s="37">
        <v>1.343</v>
      </c>
      <c r="P154" s="37">
        <v>1.0620000000000001</v>
      </c>
      <c r="Q154" s="37"/>
      <c r="R154" s="37"/>
      <c r="S154" s="37"/>
      <c r="T154" s="37"/>
      <c r="U154" s="37"/>
      <c r="V154" s="37"/>
      <c r="W154" s="37"/>
      <c r="X154" s="37"/>
      <c r="Y154" s="8">
        <v>21990</v>
      </c>
      <c r="Z154" s="9">
        <f t="shared" si="63"/>
        <v>1.1024766870550486</v>
      </c>
      <c r="AA154" s="60">
        <f t="shared" ref="AA154:AA164" si="64">C154/$C$2</f>
        <v>0.43975308641975308</v>
      </c>
      <c r="AB154" s="61">
        <f t="shared" ref="AB154:AB164" si="65">(C154*D154)/1000</f>
        <v>193.06039999999999</v>
      </c>
      <c r="AC154" s="62">
        <f t="shared" ref="AC154:AC166" si="66">(AB154)/$E$3</f>
        <v>0.34049453262786594</v>
      </c>
      <c r="AD154" s="63">
        <f t="shared" ref="AD154:AD164" si="67">(C154*G154)/1000</f>
        <v>288.52199999999999</v>
      </c>
      <c r="AE154" s="62">
        <f t="shared" ref="AE154:AE166" si="68">(AD154)/$G$3</f>
        <v>0.35620000000000002</v>
      </c>
      <c r="AF154" s="89">
        <f t="shared" ref="AF154:AF164" si="69">(0.8*C154*G154)/60</f>
        <v>3846.9599999999996</v>
      </c>
    </row>
    <row r="155" spans="1:32" x14ac:dyDescent="0.25">
      <c r="A155" s="7" t="s">
        <v>23</v>
      </c>
      <c r="B155" s="8">
        <v>21126</v>
      </c>
      <c r="C155" s="8">
        <v>681.5</v>
      </c>
      <c r="D155" s="8">
        <v>216</v>
      </c>
      <c r="E155" s="8">
        <v>36</v>
      </c>
      <c r="F155" s="8">
        <v>75</v>
      </c>
      <c r="G155" s="8">
        <v>386</v>
      </c>
      <c r="H155" s="8">
        <v>21</v>
      </c>
      <c r="I155" s="8">
        <v>94</v>
      </c>
      <c r="J155" s="8">
        <v>835</v>
      </c>
      <c r="K155" s="8">
        <v>152</v>
      </c>
      <c r="L155" s="8">
        <v>81</v>
      </c>
      <c r="M155" s="37">
        <v>7.35</v>
      </c>
      <c r="N155" s="37">
        <v>7.23</v>
      </c>
      <c r="O155" s="37">
        <v>1.3380000000000001</v>
      </c>
      <c r="P155" s="37">
        <v>1.0740000000000001</v>
      </c>
      <c r="Q155" s="37"/>
      <c r="R155" s="37"/>
      <c r="S155" s="37"/>
      <c r="T155" s="37"/>
      <c r="U155" s="37"/>
      <c r="V155" s="37"/>
      <c r="W155" s="37"/>
      <c r="X155" s="37"/>
      <c r="Y155" s="8">
        <v>25325</v>
      </c>
      <c r="Z155" s="9">
        <f t="shared" si="63"/>
        <v>1.1987598220202593</v>
      </c>
      <c r="AA155" s="60">
        <f t="shared" si="64"/>
        <v>0.420679012345679</v>
      </c>
      <c r="AB155" s="61">
        <f t="shared" si="65"/>
        <v>147.20400000000001</v>
      </c>
      <c r="AC155" s="62">
        <f t="shared" si="66"/>
        <v>0.25961904761904764</v>
      </c>
      <c r="AD155" s="63">
        <f t="shared" si="67"/>
        <v>263.05900000000003</v>
      </c>
      <c r="AE155" s="62">
        <f t="shared" si="68"/>
        <v>0.32476419753086422</v>
      </c>
      <c r="AF155" s="89">
        <f t="shared" si="69"/>
        <v>3507.4533333333334</v>
      </c>
    </row>
    <row r="156" spans="1:32" x14ac:dyDescent="0.25">
      <c r="A156" s="7" t="s">
        <v>24</v>
      </c>
      <c r="B156" s="8">
        <v>21966</v>
      </c>
      <c r="C156" s="8">
        <v>733</v>
      </c>
      <c r="D156" s="8">
        <v>288</v>
      </c>
      <c r="E156" s="8">
        <v>42</v>
      </c>
      <c r="F156" s="8">
        <v>86</v>
      </c>
      <c r="G156" s="8">
        <v>356</v>
      </c>
      <c r="H156" s="8">
        <v>27</v>
      </c>
      <c r="I156" s="8">
        <v>92</v>
      </c>
      <c r="J156" s="8">
        <v>836</v>
      </c>
      <c r="K156" s="8">
        <v>139</v>
      </c>
      <c r="L156" s="8">
        <v>83</v>
      </c>
      <c r="M156" s="37">
        <v>7.23</v>
      </c>
      <c r="N156" s="37">
        <v>7.22</v>
      </c>
      <c r="O156" s="37">
        <v>1.325</v>
      </c>
      <c r="P156" s="37">
        <v>0.94</v>
      </c>
      <c r="Q156" s="37"/>
      <c r="R156" s="37"/>
      <c r="S156" s="37"/>
      <c r="T156" s="37"/>
      <c r="U156" s="37"/>
      <c r="V156" s="37"/>
      <c r="W156" s="37"/>
      <c r="X156" s="37"/>
      <c r="Y156" s="8">
        <v>22968</v>
      </c>
      <c r="Z156" s="9">
        <f t="shared" si="63"/>
        <v>1.0456159519257033</v>
      </c>
      <c r="AA156" s="60">
        <f t="shared" si="64"/>
        <v>0.45246913580246911</v>
      </c>
      <c r="AB156" s="61">
        <f t="shared" si="65"/>
        <v>211.10400000000001</v>
      </c>
      <c r="AC156" s="62">
        <f t="shared" si="66"/>
        <v>0.37231746031746032</v>
      </c>
      <c r="AD156" s="63">
        <f t="shared" si="67"/>
        <v>260.94799999999998</v>
      </c>
      <c r="AE156" s="62">
        <f t="shared" si="68"/>
        <v>0.32215802469135801</v>
      </c>
      <c r="AF156" s="89">
        <f t="shared" si="69"/>
        <v>3479.3066666666664</v>
      </c>
    </row>
    <row r="157" spans="1:32" x14ac:dyDescent="0.25">
      <c r="A157" s="7" t="s">
        <v>25</v>
      </c>
      <c r="B157" s="8">
        <v>23401</v>
      </c>
      <c r="C157" s="8">
        <v>754.9</v>
      </c>
      <c r="D157" s="8">
        <v>269</v>
      </c>
      <c r="E157" s="8">
        <v>41</v>
      </c>
      <c r="F157" s="8">
        <v>84</v>
      </c>
      <c r="G157" s="8">
        <v>326</v>
      </c>
      <c r="H157" s="8">
        <v>8</v>
      </c>
      <c r="I157" s="8">
        <v>98</v>
      </c>
      <c r="J157" s="8">
        <v>815</v>
      </c>
      <c r="K157" s="8">
        <v>92</v>
      </c>
      <c r="L157" s="8">
        <v>89</v>
      </c>
      <c r="M157" s="37">
        <v>7.31</v>
      </c>
      <c r="N157" s="37">
        <v>7.24</v>
      </c>
      <c r="O157" s="37">
        <v>1.0229999999999999</v>
      </c>
      <c r="P157" s="37">
        <v>1.016</v>
      </c>
      <c r="Q157" s="37"/>
      <c r="R157" s="37"/>
      <c r="S157" s="37"/>
      <c r="T157" s="37"/>
      <c r="U157" s="37"/>
      <c r="V157" s="37"/>
      <c r="W157" s="37"/>
      <c r="X157" s="37"/>
      <c r="Y157" s="8">
        <v>24061</v>
      </c>
      <c r="Z157" s="9">
        <f t="shared" si="63"/>
        <v>1.0282039229092774</v>
      </c>
      <c r="AA157" s="60">
        <f t="shared" si="64"/>
        <v>0.46598765432098765</v>
      </c>
      <c r="AB157" s="61">
        <f t="shared" si="65"/>
        <v>203.06810000000002</v>
      </c>
      <c r="AC157" s="62">
        <f t="shared" si="66"/>
        <v>0.35814479717813053</v>
      </c>
      <c r="AD157" s="63">
        <f t="shared" si="67"/>
        <v>246.09739999999999</v>
      </c>
      <c r="AE157" s="62">
        <f t="shared" si="68"/>
        <v>0.30382395061728396</v>
      </c>
      <c r="AF157" s="89">
        <f t="shared" si="69"/>
        <v>3281.2986666666666</v>
      </c>
    </row>
    <row r="158" spans="1:32" x14ac:dyDescent="0.25">
      <c r="A158" s="7" t="s">
        <v>26</v>
      </c>
      <c r="B158" s="8">
        <v>24576</v>
      </c>
      <c r="C158" s="8">
        <v>819.2</v>
      </c>
      <c r="D158" s="8">
        <v>415</v>
      </c>
      <c r="E158" s="8">
        <v>31</v>
      </c>
      <c r="F158" s="8">
        <v>90</v>
      </c>
      <c r="G158" s="8">
        <v>361</v>
      </c>
      <c r="H158" s="8">
        <v>12</v>
      </c>
      <c r="I158" s="8">
        <v>97</v>
      </c>
      <c r="J158" s="8">
        <v>1614</v>
      </c>
      <c r="K158" s="8">
        <v>108</v>
      </c>
      <c r="L158" s="8">
        <v>90</v>
      </c>
      <c r="M158" s="37">
        <v>7.89</v>
      </c>
      <c r="N158" s="37">
        <v>7.75</v>
      </c>
      <c r="O158" s="37">
        <v>1.232</v>
      </c>
      <c r="P158" s="37">
        <v>1.131</v>
      </c>
      <c r="Q158" s="37"/>
      <c r="R158" s="37"/>
      <c r="S158" s="37"/>
      <c r="T158" s="37"/>
      <c r="U158" s="37"/>
      <c r="V158" s="37"/>
      <c r="W158" s="37"/>
      <c r="X158" s="37"/>
      <c r="Y158" s="8">
        <v>24634</v>
      </c>
      <c r="Z158" s="9">
        <f t="shared" si="63"/>
        <v>1.0023600260416667</v>
      </c>
      <c r="AA158" s="60">
        <f t="shared" si="64"/>
        <v>0.50567901234567902</v>
      </c>
      <c r="AB158" s="61">
        <f t="shared" si="65"/>
        <v>339.96800000000002</v>
      </c>
      <c r="AC158" s="62">
        <f t="shared" si="66"/>
        <v>0.59959082892416227</v>
      </c>
      <c r="AD158" s="63">
        <f t="shared" si="67"/>
        <v>295.7312</v>
      </c>
      <c r="AE158" s="62">
        <f t="shared" si="68"/>
        <v>0.36510024691358023</v>
      </c>
      <c r="AF158" s="89">
        <f t="shared" si="69"/>
        <v>3943.0826666666676</v>
      </c>
    </row>
    <row r="159" spans="1:32" x14ac:dyDescent="0.25">
      <c r="A159" s="7" t="s">
        <v>27</v>
      </c>
      <c r="B159" s="8">
        <v>26002</v>
      </c>
      <c r="C159" s="8">
        <v>838.8</v>
      </c>
      <c r="D159" s="8">
        <v>187</v>
      </c>
      <c r="E159" s="8">
        <v>46</v>
      </c>
      <c r="F159" s="8">
        <v>75</v>
      </c>
      <c r="G159" s="8">
        <v>251</v>
      </c>
      <c r="H159" s="8">
        <v>14</v>
      </c>
      <c r="I159" s="8">
        <v>94</v>
      </c>
      <c r="J159" s="8">
        <v>641</v>
      </c>
      <c r="K159" s="8">
        <v>129</v>
      </c>
      <c r="L159" s="8">
        <v>80</v>
      </c>
      <c r="M159" s="37">
        <v>7.96</v>
      </c>
      <c r="N159" s="37">
        <v>8.2100000000000009</v>
      </c>
      <c r="O159" s="37">
        <v>1.232</v>
      </c>
      <c r="P159" s="37">
        <v>1.1599999999999999</v>
      </c>
      <c r="Q159" s="37"/>
      <c r="R159" s="37"/>
      <c r="S159" s="37"/>
      <c r="T159" s="37"/>
      <c r="U159" s="37"/>
      <c r="V159" s="37"/>
      <c r="W159" s="37"/>
      <c r="X159" s="37"/>
      <c r="Y159" s="8">
        <v>25069</v>
      </c>
      <c r="Z159" s="9">
        <f t="shared" si="63"/>
        <v>0.96411814475809554</v>
      </c>
      <c r="AA159" s="60">
        <f t="shared" si="64"/>
        <v>0.51777777777777778</v>
      </c>
      <c r="AB159" s="61">
        <f t="shared" si="65"/>
        <v>156.85560000000001</v>
      </c>
      <c r="AC159" s="62">
        <f t="shared" si="66"/>
        <v>0.27664126984126985</v>
      </c>
      <c r="AD159" s="63">
        <f t="shared" si="67"/>
        <v>210.53879999999998</v>
      </c>
      <c r="AE159" s="62">
        <f t="shared" si="68"/>
        <v>0.2599244444444444</v>
      </c>
      <c r="AF159" s="89">
        <f t="shared" si="69"/>
        <v>2807.1839999999997</v>
      </c>
    </row>
    <row r="160" spans="1:32" x14ac:dyDescent="0.25">
      <c r="A160" s="7" t="s">
        <v>28</v>
      </c>
      <c r="B160" s="8">
        <v>25887</v>
      </c>
      <c r="C160" s="8">
        <v>835</v>
      </c>
      <c r="D160" s="8">
        <v>355</v>
      </c>
      <c r="E160" s="8">
        <v>36</v>
      </c>
      <c r="F160" s="8">
        <v>73</v>
      </c>
      <c r="G160" s="8">
        <v>283</v>
      </c>
      <c r="H160" s="8">
        <v>15</v>
      </c>
      <c r="I160" s="8">
        <v>93</v>
      </c>
      <c r="J160" s="8">
        <v>574</v>
      </c>
      <c r="K160" s="8">
        <v>98</v>
      </c>
      <c r="L160" s="8">
        <v>84</v>
      </c>
      <c r="M160" s="37">
        <v>8.1199999999999992</v>
      </c>
      <c r="N160" s="37">
        <v>8.3699999999999992</v>
      </c>
      <c r="O160" s="37">
        <v>1.3480000000000001</v>
      </c>
      <c r="P160" s="37">
        <v>1.212</v>
      </c>
      <c r="Q160" s="37"/>
      <c r="R160" s="37"/>
      <c r="S160" s="37"/>
      <c r="T160" s="37"/>
      <c r="U160" s="37"/>
      <c r="V160" s="37"/>
      <c r="W160" s="37"/>
      <c r="X160" s="37"/>
      <c r="Y160" s="8">
        <v>25456</v>
      </c>
      <c r="Z160" s="9">
        <f t="shared" si="63"/>
        <v>0.98335071657588746</v>
      </c>
      <c r="AA160" s="60">
        <f t="shared" si="64"/>
        <v>0.51543209876543206</v>
      </c>
      <c r="AB160" s="61">
        <f t="shared" si="65"/>
        <v>296.42500000000001</v>
      </c>
      <c r="AC160" s="62">
        <f t="shared" si="66"/>
        <v>0.52279541446208111</v>
      </c>
      <c r="AD160" s="63">
        <f t="shared" si="67"/>
        <v>236.30500000000001</v>
      </c>
      <c r="AE160" s="62">
        <f t="shared" si="68"/>
        <v>0.29173456790123459</v>
      </c>
      <c r="AF160" s="89">
        <f t="shared" si="69"/>
        <v>3150.7333333333331</v>
      </c>
    </row>
    <row r="161" spans="1:32" x14ac:dyDescent="0.25">
      <c r="A161" s="7" t="s">
        <v>29</v>
      </c>
      <c r="B161" s="8">
        <v>26478</v>
      </c>
      <c r="C161" s="41">
        <v>882</v>
      </c>
      <c r="D161" s="8">
        <v>401</v>
      </c>
      <c r="E161" s="8">
        <v>53</v>
      </c>
      <c r="F161" s="8">
        <v>84</v>
      </c>
      <c r="G161" s="8">
        <v>547</v>
      </c>
      <c r="H161" s="8">
        <v>9</v>
      </c>
      <c r="I161" s="8">
        <v>98</v>
      </c>
      <c r="J161" s="8">
        <v>3153</v>
      </c>
      <c r="K161" s="8">
        <v>123</v>
      </c>
      <c r="L161" s="8">
        <v>82</v>
      </c>
      <c r="M161" s="37">
        <v>7.91</v>
      </c>
      <c r="N161" s="37">
        <v>8.33</v>
      </c>
      <c r="O161" s="37">
        <v>1.3859999999999999</v>
      </c>
      <c r="P161" s="37">
        <v>1.099</v>
      </c>
      <c r="Q161" s="37"/>
      <c r="R161" s="37"/>
      <c r="S161" s="37"/>
      <c r="T161" s="37"/>
      <c r="U161" s="37"/>
      <c r="V161" s="37"/>
      <c r="W161" s="37"/>
      <c r="X161" s="37"/>
      <c r="Y161" s="8">
        <v>23138</v>
      </c>
      <c r="Z161" s="9">
        <f t="shared" si="63"/>
        <v>0.87385754211043132</v>
      </c>
      <c r="AA161" s="60">
        <f t="shared" si="64"/>
        <v>0.5444444444444444</v>
      </c>
      <c r="AB161" s="61">
        <f t="shared" si="65"/>
        <v>353.68200000000002</v>
      </c>
      <c r="AC161" s="62">
        <f t="shared" si="66"/>
        <v>0.62377777777777776</v>
      </c>
      <c r="AD161" s="63">
        <f t="shared" si="67"/>
        <v>482.45400000000001</v>
      </c>
      <c r="AE161" s="62">
        <f t="shared" si="68"/>
        <v>0.59562222222222228</v>
      </c>
      <c r="AF161" s="89">
        <f t="shared" si="69"/>
        <v>6432.72</v>
      </c>
    </row>
    <row r="162" spans="1:32" x14ac:dyDescent="0.25">
      <c r="A162" s="7" t="s">
        <v>36</v>
      </c>
      <c r="B162" s="8">
        <v>31941</v>
      </c>
      <c r="C162" s="8">
        <v>1030</v>
      </c>
      <c r="D162" s="8">
        <v>245</v>
      </c>
      <c r="E162" s="8">
        <v>46</v>
      </c>
      <c r="F162" s="8">
        <v>82</v>
      </c>
      <c r="G162" s="8">
        <v>340</v>
      </c>
      <c r="H162" s="8">
        <v>19</v>
      </c>
      <c r="I162" s="8">
        <v>95</v>
      </c>
      <c r="J162" s="8">
        <v>808</v>
      </c>
      <c r="K162" s="8">
        <v>103</v>
      </c>
      <c r="L162" s="8">
        <v>88</v>
      </c>
      <c r="M162" s="37">
        <v>8.1300000000000008</v>
      </c>
      <c r="N162" s="37">
        <v>8.3800000000000008</v>
      </c>
      <c r="O162" s="37">
        <v>1.012</v>
      </c>
      <c r="P162" s="37">
        <v>1.028</v>
      </c>
      <c r="Q162" s="37"/>
      <c r="R162" s="37"/>
      <c r="S162" s="37"/>
      <c r="T162" s="37"/>
      <c r="U162" s="37"/>
      <c r="V162" s="37"/>
      <c r="W162" s="37"/>
      <c r="X162" s="37"/>
      <c r="Y162" s="8">
        <v>24344</v>
      </c>
      <c r="Z162" s="9">
        <f t="shared" si="63"/>
        <v>0.76215522369368527</v>
      </c>
      <c r="AA162" s="60">
        <f t="shared" si="64"/>
        <v>0.63580246913580252</v>
      </c>
      <c r="AB162" s="61">
        <f t="shared" si="65"/>
        <v>252.35</v>
      </c>
      <c r="AC162" s="62">
        <f t="shared" si="66"/>
        <v>0.4450617283950617</v>
      </c>
      <c r="AD162" s="63">
        <f t="shared" si="67"/>
        <v>350.2</v>
      </c>
      <c r="AE162" s="62">
        <f t="shared" si="68"/>
        <v>0.43234567901234566</v>
      </c>
      <c r="AF162" s="89">
        <f t="shared" si="69"/>
        <v>4669.333333333333</v>
      </c>
    </row>
    <row r="163" spans="1:32" x14ac:dyDescent="0.25">
      <c r="A163" s="7" t="s">
        <v>30</v>
      </c>
      <c r="B163" s="8">
        <v>36615</v>
      </c>
      <c r="C163" s="8">
        <v>1221</v>
      </c>
      <c r="D163" s="8">
        <v>388</v>
      </c>
      <c r="E163" s="8">
        <v>38</v>
      </c>
      <c r="F163" s="8">
        <v>82</v>
      </c>
      <c r="G163" s="8">
        <v>359</v>
      </c>
      <c r="H163" s="8">
        <v>18</v>
      </c>
      <c r="I163" s="8">
        <v>93</v>
      </c>
      <c r="J163" s="8">
        <v>779</v>
      </c>
      <c r="K163" s="8">
        <v>91</v>
      </c>
      <c r="L163" s="8">
        <v>84</v>
      </c>
      <c r="M163" s="37">
        <v>8.61</v>
      </c>
      <c r="N163" s="37">
        <v>8.33</v>
      </c>
      <c r="O163" s="37">
        <v>1.181</v>
      </c>
      <c r="P163" s="37">
        <v>0.91400000000000003</v>
      </c>
      <c r="Q163" s="37"/>
      <c r="R163" s="37"/>
      <c r="S163" s="37"/>
      <c r="T163" s="37"/>
      <c r="U163" s="37"/>
      <c r="V163" s="37"/>
      <c r="W163" s="37"/>
      <c r="X163" s="37"/>
      <c r="Y163" s="8">
        <v>21818</v>
      </c>
      <c r="Z163" s="9">
        <f t="shared" si="63"/>
        <v>0.59587600710091493</v>
      </c>
      <c r="AA163" s="60">
        <f t="shared" si="64"/>
        <v>0.75370370370370365</v>
      </c>
      <c r="AB163" s="61">
        <f t="shared" si="65"/>
        <v>473.74799999999999</v>
      </c>
      <c r="AC163" s="62">
        <f t="shared" si="66"/>
        <v>0.83553439153439146</v>
      </c>
      <c r="AD163" s="63">
        <f t="shared" si="67"/>
        <v>438.339</v>
      </c>
      <c r="AE163" s="62">
        <f t="shared" si="68"/>
        <v>0.54115925925925923</v>
      </c>
      <c r="AF163" s="89">
        <f t="shared" si="69"/>
        <v>5844.52</v>
      </c>
    </row>
    <row r="164" spans="1:32" ht="13" thickBot="1" x14ac:dyDescent="0.3">
      <c r="A164" s="7" t="s">
        <v>31</v>
      </c>
      <c r="B164" s="8">
        <v>28846</v>
      </c>
      <c r="C164" s="8">
        <v>931</v>
      </c>
      <c r="D164" s="8">
        <v>317</v>
      </c>
      <c r="E164" s="8">
        <v>37</v>
      </c>
      <c r="F164" s="8">
        <v>88</v>
      </c>
      <c r="G164" s="8">
        <v>390</v>
      </c>
      <c r="H164" s="8">
        <v>23</v>
      </c>
      <c r="I164" s="8">
        <v>94</v>
      </c>
      <c r="J164" s="8">
        <v>869</v>
      </c>
      <c r="K164" s="8">
        <v>149</v>
      </c>
      <c r="L164" s="8">
        <v>82</v>
      </c>
      <c r="M164" s="37">
        <v>8.82</v>
      </c>
      <c r="N164" s="37">
        <v>8.6999999999999993</v>
      </c>
      <c r="O164" s="37">
        <v>1.304</v>
      </c>
      <c r="P164" s="37">
        <v>1.1619999999999999</v>
      </c>
      <c r="Q164" s="37"/>
      <c r="R164" s="37"/>
      <c r="S164" s="37"/>
      <c r="T164" s="37"/>
      <c r="U164" s="37"/>
      <c r="V164" s="37"/>
      <c r="W164" s="37"/>
      <c r="X164" s="37"/>
      <c r="Y164" s="8">
        <v>22528</v>
      </c>
      <c r="Z164" s="9">
        <f t="shared" si="63"/>
        <v>0.78097483186576999</v>
      </c>
      <c r="AA164" s="60">
        <f t="shared" si="64"/>
        <v>0.5746913580246914</v>
      </c>
      <c r="AB164" s="61">
        <f t="shared" si="65"/>
        <v>295.12700000000001</v>
      </c>
      <c r="AC164" s="62">
        <f t="shared" si="66"/>
        <v>0.52050617283950618</v>
      </c>
      <c r="AD164" s="63">
        <f t="shared" si="67"/>
        <v>363.09</v>
      </c>
      <c r="AE164" s="62">
        <f t="shared" si="68"/>
        <v>0.44825925925925925</v>
      </c>
      <c r="AF164" s="89">
        <f t="shared" si="69"/>
        <v>4841.2</v>
      </c>
    </row>
    <row r="165" spans="1:32" ht="13" thickTop="1" x14ac:dyDescent="0.25">
      <c r="A165" s="10" t="s">
        <v>73</v>
      </c>
      <c r="B165" s="11">
        <f t="shared" ref="B165:P165" si="70">SUM(B153:B164)</f>
        <v>309360</v>
      </c>
      <c r="C165" s="11">
        <f t="shared" si="70"/>
        <v>10166.799999999999</v>
      </c>
      <c r="D165" s="11">
        <f t="shared" si="70"/>
        <v>3583</v>
      </c>
      <c r="E165" s="11">
        <f>SUM(E153:E164)</f>
        <v>488</v>
      </c>
      <c r="F165" s="11">
        <f>SUM(F153:F164)</f>
        <v>986</v>
      </c>
      <c r="G165" s="11">
        <f>SUM(G153:G164)</f>
        <v>4329</v>
      </c>
      <c r="H165" s="11">
        <f>SUM(H153:H164)</f>
        <v>213</v>
      </c>
      <c r="I165" s="11">
        <f>SUM(I153:I164)</f>
        <v>1135</v>
      </c>
      <c r="J165" s="11">
        <f t="shared" si="70"/>
        <v>12600</v>
      </c>
      <c r="K165" s="11">
        <f>SUM(K153:K164)</f>
        <v>1453</v>
      </c>
      <c r="L165" s="11">
        <f>SUM(L153:L164)</f>
        <v>1010</v>
      </c>
      <c r="M165" s="40">
        <f t="shared" si="70"/>
        <v>94.15</v>
      </c>
      <c r="N165" s="40">
        <f t="shared" si="70"/>
        <v>94.3</v>
      </c>
      <c r="O165" s="40">
        <f t="shared" si="70"/>
        <v>14.933999999999999</v>
      </c>
      <c r="P165" s="40">
        <f t="shared" si="70"/>
        <v>12.748000000000001</v>
      </c>
      <c r="Q165" s="40"/>
      <c r="R165" s="40"/>
      <c r="S165" s="40"/>
      <c r="T165" s="40"/>
      <c r="U165" s="40"/>
      <c r="V165" s="40"/>
      <c r="W165" s="40"/>
      <c r="X165" s="40"/>
      <c r="Y165" s="11">
        <f>SUM(Y153:Y164)</f>
        <v>285791</v>
      </c>
      <c r="Z165" s="11">
        <f>SUM(Z153:Z164)</f>
        <v>11.421200328927045</v>
      </c>
      <c r="AA165" s="64"/>
      <c r="AB165" s="65"/>
      <c r="AC165" s="66"/>
      <c r="AD165" s="67"/>
      <c r="AE165" s="66"/>
      <c r="AF165" s="85"/>
    </row>
    <row r="166" spans="1:32" ht="13" thickBot="1" x14ac:dyDescent="0.3">
      <c r="A166" s="13" t="s">
        <v>74</v>
      </c>
      <c r="B166" s="14">
        <f>AVERAGE(B153:B164)</f>
        <v>25780</v>
      </c>
      <c r="C166" s="14">
        <f t="shared" ref="C166:J166" si="71">AVERAGE(C153:C164)</f>
        <v>847.23333333333323</v>
      </c>
      <c r="D166" s="14">
        <f t="shared" si="71"/>
        <v>298.58333333333331</v>
      </c>
      <c r="E166" s="14">
        <f>AVERAGE(E153:E164)</f>
        <v>40.666666666666664</v>
      </c>
      <c r="F166" s="14">
        <f>AVERAGE(F153:F164)</f>
        <v>82.166666666666671</v>
      </c>
      <c r="G166" s="14">
        <f>AVERAGE(G153:G164)</f>
        <v>360.75</v>
      </c>
      <c r="H166" s="14">
        <f>AVERAGE(H153:H164)</f>
        <v>17.75</v>
      </c>
      <c r="I166" s="14">
        <f>AVERAGE(I153:I164)</f>
        <v>94.583333333333329</v>
      </c>
      <c r="J166" s="14">
        <f t="shared" si="71"/>
        <v>1050</v>
      </c>
      <c r="K166" s="14">
        <f>AVERAGE(K153:K164)</f>
        <v>121.08333333333333</v>
      </c>
      <c r="L166" s="14">
        <f>AVERAGE(L153:L164)</f>
        <v>84.166666666666671</v>
      </c>
      <c r="M166" s="22">
        <f t="shared" ref="M166:Z166" si="72">AVERAGE(M153:M164)</f>
        <v>7.8458333333333341</v>
      </c>
      <c r="N166" s="22">
        <f t="shared" si="72"/>
        <v>7.8583333333333334</v>
      </c>
      <c r="O166" s="22">
        <f t="shared" si="72"/>
        <v>1.2444999999999999</v>
      </c>
      <c r="P166" s="22">
        <f t="shared" si="72"/>
        <v>1.0623333333333334</v>
      </c>
      <c r="Q166" s="22"/>
      <c r="R166" s="22"/>
      <c r="S166" s="22"/>
      <c r="T166" s="22"/>
      <c r="U166" s="22"/>
      <c r="V166" s="22"/>
      <c r="W166" s="22"/>
      <c r="X166" s="22"/>
      <c r="Y166" s="14">
        <f t="shared" si="72"/>
        <v>23815.916666666668</v>
      </c>
      <c r="Z166" s="22">
        <f t="shared" si="72"/>
        <v>0.95176669407725367</v>
      </c>
      <c r="AA166" s="68">
        <f t="shared" ref="AA166" si="73">C166/$C$2</f>
        <v>0.52298353909465012</v>
      </c>
      <c r="AB166" s="69">
        <f t="shared" ref="AB166" si="74">(C166*D166)/1000</f>
        <v>252.96975277777773</v>
      </c>
      <c r="AC166" s="70">
        <f t="shared" si="66"/>
        <v>0.44615476680384081</v>
      </c>
      <c r="AD166" s="71">
        <f t="shared" ref="AD166" si="75">(C166*G166)/1000</f>
        <v>305.63942499999996</v>
      </c>
      <c r="AE166" s="70">
        <f t="shared" si="68"/>
        <v>0.37733262345679008</v>
      </c>
      <c r="AF166" s="86">
        <f>AVERAGE(AF153:AF164)</f>
        <v>4079.8715555555559</v>
      </c>
    </row>
    <row r="167" spans="1:32" ht="13" thickTop="1" x14ac:dyDescent="0.25"/>
    <row r="169" spans="1:32" ht="13" thickBot="1" x14ac:dyDescent="0.3"/>
    <row r="170" spans="1:32" ht="13" thickTop="1" x14ac:dyDescent="0.25">
      <c r="A170" s="27" t="s">
        <v>5</v>
      </c>
      <c r="B170" s="28" t="s">
        <v>6</v>
      </c>
      <c r="C170" s="28" t="s">
        <v>6</v>
      </c>
      <c r="D170" s="28" t="s">
        <v>7</v>
      </c>
      <c r="E170" s="28" t="s">
        <v>8</v>
      </c>
      <c r="F170" s="38" t="s">
        <v>2</v>
      </c>
      <c r="G170" s="28" t="s">
        <v>9</v>
      </c>
      <c r="H170" s="28" t="s">
        <v>10</v>
      </c>
      <c r="I170" s="38" t="s">
        <v>3</v>
      </c>
      <c r="J170" s="28" t="s">
        <v>11</v>
      </c>
      <c r="K170" s="28" t="s">
        <v>12</v>
      </c>
      <c r="L170" s="38" t="s">
        <v>13</v>
      </c>
      <c r="M170" s="28" t="s">
        <v>61</v>
      </c>
      <c r="N170" s="28" t="s">
        <v>62</v>
      </c>
      <c r="O170" s="28" t="s">
        <v>63</v>
      </c>
      <c r="P170" s="28" t="s">
        <v>64</v>
      </c>
      <c r="Q170" s="28"/>
      <c r="R170" s="28"/>
      <c r="S170" s="28"/>
      <c r="T170" s="28"/>
      <c r="U170" s="28"/>
      <c r="V170" s="28"/>
      <c r="W170" s="28"/>
      <c r="X170" s="28"/>
      <c r="Y170" s="29" t="s">
        <v>46</v>
      </c>
      <c r="Z170" s="29" t="s">
        <v>14</v>
      </c>
      <c r="AA170" s="52" t="s">
        <v>47</v>
      </c>
      <c r="AB170" s="53" t="s">
        <v>48</v>
      </c>
      <c r="AC170" s="54" t="s">
        <v>49</v>
      </c>
      <c r="AD170" s="55" t="s">
        <v>47</v>
      </c>
      <c r="AE170" s="54" t="s">
        <v>47</v>
      </c>
      <c r="AF170" s="52" t="s">
        <v>140</v>
      </c>
    </row>
    <row r="171" spans="1:32" ht="13" thickBot="1" x14ac:dyDescent="0.3">
      <c r="A171" s="30" t="s">
        <v>75</v>
      </c>
      <c r="B171" s="31" t="s">
        <v>16</v>
      </c>
      <c r="C171" s="32" t="s">
        <v>17</v>
      </c>
      <c r="D171" s="31" t="s">
        <v>40</v>
      </c>
      <c r="E171" s="31" t="s">
        <v>40</v>
      </c>
      <c r="F171" s="39" t="s">
        <v>66</v>
      </c>
      <c r="G171" s="31" t="s">
        <v>40</v>
      </c>
      <c r="H171" s="31" t="s">
        <v>40</v>
      </c>
      <c r="I171" s="39" t="s">
        <v>66</v>
      </c>
      <c r="J171" s="31" t="s">
        <v>40</v>
      </c>
      <c r="K171" s="31" t="s">
        <v>40</v>
      </c>
      <c r="L171" s="39" t="s">
        <v>66</v>
      </c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2" t="s">
        <v>51</v>
      </c>
      <c r="Z171" s="32" t="s">
        <v>20</v>
      </c>
      <c r="AA171" s="56" t="s">
        <v>6</v>
      </c>
      <c r="AB171" s="57" t="s">
        <v>52</v>
      </c>
      <c r="AC171" s="58" t="s">
        <v>53</v>
      </c>
      <c r="AD171" s="59" t="s">
        <v>54</v>
      </c>
      <c r="AE171" s="58" t="s">
        <v>55</v>
      </c>
      <c r="AF171" s="88" t="s">
        <v>141</v>
      </c>
    </row>
    <row r="172" spans="1:32" ht="13" thickTop="1" x14ac:dyDescent="0.25">
      <c r="A172" s="7" t="s">
        <v>21</v>
      </c>
      <c r="B172" s="8">
        <v>41745</v>
      </c>
      <c r="C172" s="8">
        <v>1347</v>
      </c>
      <c r="D172" s="8">
        <v>329</v>
      </c>
      <c r="E172" s="8">
        <v>37</v>
      </c>
      <c r="F172" s="8">
        <v>84</v>
      </c>
      <c r="G172" s="8">
        <v>348</v>
      </c>
      <c r="H172" s="8">
        <v>17</v>
      </c>
      <c r="I172" s="8">
        <v>95</v>
      </c>
      <c r="J172" s="8">
        <v>714</v>
      </c>
      <c r="K172" s="8">
        <v>112</v>
      </c>
      <c r="L172" s="8">
        <v>84</v>
      </c>
      <c r="M172" s="37">
        <v>8.84</v>
      </c>
      <c r="N172" s="37">
        <v>8.66</v>
      </c>
      <c r="O172" s="37">
        <v>0.91700000000000004</v>
      </c>
      <c r="P172" s="37">
        <v>0.95799999999999996</v>
      </c>
      <c r="Q172" s="37"/>
      <c r="R172" s="37"/>
      <c r="S172" s="37"/>
      <c r="T172" s="37"/>
      <c r="U172" s="37"/>
      <c r="V172" s="37"/>
      <c r="W172" s="37"/>
      <c r="X172" s="37"/>
      <c r="Y172" s="8">
        <v>22674</v>
      </c>
      <c r="Z172" s="9">
        <f t="shared" ref="Z172:Z183" si="76">Y172/B172</f>
        <v>0.54315486884656849</v>
      </c>
      <c r="AA172" s="60">
        <f>C172/$C$2</f>
        <v>0.83148148148148149</v>
      </c>
      <c r="AB172" s="61">
        <f>(C172*D172)/1000</f>
        <v>443.16300000000001</v>
      </c>
      <c r="AC172" s="62">
        <f>(AB172)/$E$3</f>
        <v>0.78159259259259262</v>
      </c>
      <c r="AD172" s="63">
        <f>(C172*G172)/1000</f>
        <v>468.75599999999997</v>
      </c>
      <c r="AE172" s="62">
        <f>(AD172)/$G$3</f>
        <v>0.57871111111111107</v>
      </c>
      <c r="AF172" s="89">
        <f>(0.8*C172*G172)/60</f>
        <v>6250.0800000000008</v>
      </c>
    </row>
    <row r="173" spans="1:32" x14ac:dyDescent="0.25">
      <c r="A173" s="7" t="s">
        <v>22</v>
      </c>
      <c r="B173" s="8">
        <v>33484</v>
      </c>
      <c r="C173" s="8">
        <v>1196</v>
      </c>
      <c r="D173" s="8">
        <v>264</v>
      </c>
      <c r="E173" s="8">
        <v>40</v>
      </c>
      <c r="F173" s="8">
        <v>83</v>
      </c>
      <c r="G173" s="8">
        <v>301</v>
      </c>
      <c r="H173" s="8">
        <v>23</v>
      </c>
      <c r="I173" s="8">
        <v>91</v>
      </c>
      <c r="J173" s="8">
        <v>614</v>
      </c>
      <c r="K173" s="8">
        <v>119</v>
      </c>
      <c r="L173" s="8">
        <v>78</v>
      </c>
      <c r="M173" s="37">
        <v>8.6199999999999992</v>
      </c>
      <c r="N173" s="37">
        <v>8.34</v>
      </c>
      <c r="O173" s="37">
        <v>1.1479999999999999</v>
      </c>
      <c r="P173" s="37">
        <v>1.07</v>
      </c>
      <c r="Q173" s="37"/>
      <c r="R173" s="37"/>
      <c r="S173" s="37"/>
      <c r="T173" s="37"/>
      <c r="U173" s="37"/>
      <c r="V173" s="37"/>
      <c r="W173" s="37"/>
      <c r="X173" s="37"/>
      <c r="Y173" s="8">
        <v>21606</v>
      </c>
      <c r="Z173" s="9">
        <f t="shared" si="76"/>
        <v>0.64526340938955917</v>
      </c>
      <c r="AA173" s="60">
        <f t="shared" ref="AA173:AA183" si="77">C173/$C$2</f>
        <v>0.7382716049382716</v>
      </c>
      <c r="AB173" s="61">
        <f t="shared" ref="AB173:AB183" si="78">(C173*D173)/1000</f>
        <v>315.74400000000003</v>
      </c>
      <c r="AC173" s="62">
        <f t="shared" ref="AC173:AC185" si="79">(AB173)/$E$3</f>
        <v>0.55686772486772496</v>
      </c>
      <c r="AD173" s="63">
        <f t="shared" ref="AD173:AD183" si="80">(C173*G173)/1000</f>
        <v>359.99599999999998</v>
      </c>
      <c r="AE173" s="62">
        <f t="shared" ref="AE173:AE185" si="81">(AD173)/$G$3</f>
        <v>0.4444395061728395</v>
      </c>
      <c r="AF173" s="89">
        <f t="shared" ref="AF173:AF183" si="82">(0.8*C173*G173)/60</f>
        <v>4799.9466666666676</v>
      </c>
    </row>
    <row r="174" spans="1:32" x14ac:dyDescent="0.25">
      <c r="A174" s="7" t="s">
        <v>23</v>
      </c>
      <c r="B174" s="8">
        <v>42251</v>
      </c>
      <c r="C174" s="8">
        <v>1363</v>
      </c>
      <c r="D174" s="8">
        <v>267</v>
      </c>
      <c r="E174" s="8">
        <v>43</v>
      </c>
      <c r="F174" s="8">
        <v>83</v>
      </c>
      <c r="G174" s="8">
        <v>360</v>
      </c>
      <c r="H174" s="8">
        <v>17</v>
      </c>
      <c r="I174" s="8">
        <v>95</v>
      </c>
      <c r="J174" s="8">
        <v>579</v>
      </c>
      <c r="K174" s="8">
        <v>124</v>
      </c>
      <c r="L174" s="8">
        <v>78</v>
      </c>
      <c r="M174" s="37">
        <v>8.36</v>
      </c>
      <c r="N174" s="37">
        <v>8.35</v>
      </c>
      <c r="O174" s="37">
        <v>1.17</v>
      </c>
      <c r="P174" s="37">
        <v>1.05</v>
      </c>
      <c r="Q174" s="37"/>
      <c r="R174" s="37"/>
      <c r="S174" s="37"/>
      <c r="T174" s="37"/>
      <c r="U174" s="37"/>
      <c r="V174" s="37"/>
      <c r="W174" s="37"/>
      <c r="X174" s="37"/>
      <c r="Y174" s="8">
        <v>23779</v>
      </c>
      <c r="Z174" s="9">
        <f t="shared" si="76"/>
        <v>0.56280324726041986</v>
      </c>
      <c r="AA174" s="60">
        <f t="shared" si="77"/>
        <v>0.84135802469135801</v>
      </c>
      <c r="AB174" s="61">
        <f t="shared" si="78"/>
        <v>363.92099999999999</v>
      </c>
      <c r="AC174" s="62">
        <f t="shared" si="79"/>
        <v>0.64183597883597887</v>
      </c>
      <c r="AD174" s="63">
        <f t="shared" si="80"/>
        <v>490.68</v>
      </c>
      <c r="AE174" s="62">
        <f t="shared" si="81"/>
        <v>0.60577777777777775</v>
      </c>
      <c r="AF174" s="89">
        <f t="shared" si="82"/>
        <v>6542.4000000000005</v>
      </c>
    </row>
    <row r="175" spans="1:32" x14ac:dyDescent="0.25">
      <c r="A175" s="7" t="s">
        <v>24</v>
      </c>
      <c r="B175" s="8">
        <v>29563</v>
      </c>
      <c r="C175" s="8">
        <v>985</v>
      </c>
      <c r="D175" s="8">
        <v>240</v>
      </c>
      <c r="E175" s="8">
        <v>51</v>
      </c>
      <c r="F175" s="8">
        <v>77</v>
      </c>
      <c r="G175" s="8">
        <v>325</v>
      </c>
      <c r="H175" s="8">
        <v>21</v>
      </c>
      <c r="I175" s="8">
        <v>93</v>
      </c>
      <c r="J175" s="8">
        <v>715</v>
      </c>
      <c r="K175" s="8">
        <v>124</v>
      </c>
      <c r="L175" s="8">
        <v>82</v>
      </c>
      <c r="M175" s="37">
        <v>8.15</v>
      </c>
      <c r="N175" s="37">
        <v>8.27</v>
      </c>
      <c r="O175" s="37">
        <v>1.23</v>
      </c>
      <c r="P175" s="37">
        <v>1.06</v>
      </c>
      <c r="Q175" s="37"/>
      <c r="R175" s="37"/>
      <c r="S175" s="37"/>
      <c r="T175" s="37"/>
      <c r="U175" s="37"/>
      <c r="V175" s="37"/>
      <c r="W175" s="37"/>
      <c r="X175" s="37"/>
      <c r="Y175" s="8">
        <v>23970</v>
      </c>
      <c r="Z175" s="9">
        <f t="shared" si="76"/>
        <v>0.81081081081081086</v>
      </c>
      <c r="AA175" s="60">
        <f t="shared" si="77"/>
        <v>0.60802469135802473</v>
      </c>
      <c r="AB175" s="61">
        <f t="shared" si="78"/>
        <v>236.4</v>
      </c>
      <c r="AC175" s="62">
        <f t="shared" si="79"/>
        <v>0.41693121693121693</v>
      </c>
      <c r="AD175" s="63">
        <f t="shared" si="80"/>
        <v>320.125</v>
      </c>
      <c r="AE175" s="62">
        <f t="shared" si="81"/>
        <v>0.39521604938271604</v>
      </c>
      <c r="AF175" s="89">
        <f t="shared" si="82"/>
        <v>4268.333333333333</v>
      </c>
    </row>
    <row r="176" spans="1:32" x14ac:dyDescent="0.25">
      <c r="A176" s="7" t="s">
        <v>25</v>
      </c>
      <c r="B176" s="8">
        <v>30397</v>
      </c>
      <c r="C176" s="8">
        <v>1013</v>
      </c>
      <c r="D176" s="8">
        <v>388</v>
      </c>
      <c r="E176" s="8">
        <v>45</v>
      </c>
      <c r="F176" s="8">
        <v>86</v>
      </c>
      <c r="G176" s="8">
        <v>341</v>
      </c>
      <c r="H176" s="8">
        <v>17</v>
      </c>
      <c r="I176" s="8">
        <v>94</v>
      </c>
      <c r="J176" s="8">
        <v>908</v>
      </c>
      <c r="K176" s="8">
        <v>132</v>
      </c>
      <c r="L176" s="8">
        <v>73</v>
      </c>
      <c r="M176" s="37">
        <v>7.77</v>
      </c>
      <c r="N176" s="37">
        <v>7.94</v>
      </c>
      <c r="O176" s="37">
        <v>1.175</v>
      </c>
      <c r="P176" s="37">
        <v>1.0649999999999999</v>
      </c>
      <c r="Q176" s="37"/>
      <c r="R176" s="37"/>
      <c r="S176" s="37"/>
      <c r="T176" s="37"/>
      <c r="U176" s="37"/>
      <c r="V176" s="37"/>
      <c r="W176" s="37"/>
      <c r="X176" s="37"/>
      <c r="Y176" s="8">
        <v>25258</v>
      </c>
      <c r="Z176" s="9">
        <f t="shared" si="76"/>
        <v>0.8309372635457446</v>
      </c>
      <c r="AA176" s="60">
        <f t="shared" si="77"/>
        <v>0.62530864197530867</v>
      </c>
      <c r="AB176" s="61">
        <f t="shared" si="78"/>
        <v>393.04399999999998</v>
      </c>
      <c r="AC176" s="62">
        <f t="shared" si="79"/>
        <v>0.69319929453262785</v>
      </c>
      <c r="AD176" s="63">
        <f t="shared" si="80"/>
        <v>345.43299999999999</v>
      </c>
      <c r="AE176" s="62">
        <f t="shared" si="81"/>
        <v>0.4264604938271605</v>
      </c>
      <c r="AF176" s="89">
        <f t="shared" si="82"/>
        <v>4605.7733333333335</v>
      </c>
    </row>
    <row r="177" spans="1:32" x14ac:dyDescent="0.25">
      <c r="A177" s="7" t="s">
        <v>26</v>
      </c>
      <c r="B177" s="8">
        <v>29250</v>
      </c>
      <c r="C177" s="8">
        <v>944</v>
      </c>
      <c r="D177" s="8">
        <v>315</v>
      </c>
      <c r="E177" s="8">
        <v>57</v>
      </c>
      <c r="F177" s="8">
        <v>81</v>
      </c>
      <c r="G177" s="8">
        <v>377</v>
      </c>
      <c r="H177" s="8">
        <v>30</v>
      </c>
      <c r="I177" s="8">
        <v>92</v>
      </c>
      <c r="J177" s="8">
        <v>829</v>
      </c>
      <c r="K177" s="8">
        <v>135</v>
      </c>
      <c r="L177" s="8">
        <v>84</v>
      </c>
      <c r="M177" s="37">
        <v>7.69</v>
      </c>
      <c r="N177" s="37">
        <v>7.93</v>
      </c>
      <c r="O177" s="37">
        <v>1.3169999999999999</v>
      </c>
      <c r="P177" s="37">
        <v>1.109</v>
      </c>
      <c r="Q177" s="37"/>
      <c r="R177" s="37"/>
      <c r="S177" s="37"/>
      <c r="T177" s="37"/>
      <c r="U177" s="37"/>
      <c r="V177" s="37"/>
      <c r="W177" s="37"/>
      <c r="X177" s="37"/>
      <c r="Y177" s="8">
        <v>24636</v>
      </c>
      <c r="Z177" s="9">
        <f t="shared" si="76"/>
        <v>0.84225641025641029</v>
      </c>
      <c r="AA177" s="60">
        <f t="shared" si="77"/>
        <v>0.58271604938271604</v>
      </c>
      <c r="AB177" s="61">
        <f t="shared" si="78"/>
        <v>297.36</v>
      </c>
      <c r="AC177" s="62">
        <f t="shared" si="79"/>
        <v>0.52444444444444449</v>
      </c>
      <c r="AD177" s="63">
        <f t="shared" si="80"/>
        <v>355.88799999999998</v>
      </c>
      <c r="AE177" s="62">
        <f t="shared" si="81"/>
        <v>0.43936790123456787</v>
      </c>
      <c r="AF177" s="89">
        <f t="shared" si="82"/>
        <v>4745.1733333333341</v>
      </c>
    </row>
    <row r="178" spans="1:32" x14ac:dyDescent="0.25">
      <c r="A178" s="7" t="s">
        <v>27</v>
      </c>
      <c r="B178" s="8">
        <v>29130</v>
      </c>
      <c r="C178" s="8">
        <v>940</v>
      </c>
      <c r="D178" s="8">
        <v>331</v>
      </c>
      <c r="E178" s="8">
        <v>106</v>
      </c>
      <c r="F178" s="8">
        <v>62</v>
      </c>
      <c r="G178" s="8">
        <v>288</v>
      </c>
      <c r="H178" s="8">
        <v>26</v>
      </c>
      <c r="I178" s="8">
        <v>90</v>
      </c>
      <c r="J178" s="8">
        <v>810</v>
      </c>
      <c r="K178" s="8">
        <v>192</v>
      </c>
      <c r="L178" s="8">
        <v>73</v>
      </c>
      <c r="M178" s="37">
        <v>7.63</v>
      </c>
      <c r="N178" s="37">
        <v>8.1300000000000008</v>
      </c>
      <c r="O178" s="37">
        <v>1.171</v>
      </c>
      <c r="P178" s="37">
        <v>1.101</v>
      </c>
      <c r="Q178" s="37"/>
      <c r="R178" s="37"/>
      <c r="S178" s="37"/>
      <c r="T178" s="37"/>
      <c r="U178" s="37"/>
      <c r="V178" s="37"/>
      <c r="W178" s="37"/>
      <c r="X178" s="37"/>
      <c r="Y178" s="8">
        <v>25634</v>
      </c>
      <c r="Z178" s="9">
        <f t="shared" si="76"/>
        <v>0.87998626845176797</v>
      </c>
      <c r="AA178" s="60">
        <f t="shared" si="77"/>
        <v>0.58024691358024694</v>
      </c>
      <c r="AB178" s="61">
        <f t="shared" si="78"/>
        <v>311.14</v>
      </c>
      <c r="AC178" s="62">
        <f t="shared" si="79"/>
        <v>0.54874779541446206</v>
      </c>
      <c r="AD178" s="63">
        <f t="shared" si="80"/>
        <v>270.72000000000003</v>
      </c>
      <c r="AE178" s="62">
        <f t="shared" si="81"/>
        <v>0.33422222222222225</v>
      </c>
      <c r="AF178" s="89">
        <f t="shared" si="82"/>
        <v>3609.6</v>
      </c>
    </row>
    <row r="179" spans="1:32" x14ac:dyDescent="0.25">
      <c r="A179" s="7" t="s">
        <v>28</v>
      </c>
      <c r="B179" s="8">
        <v>25592</v>
      </c>
      <c r="C179" s="8">
        <v>826</v>
      </c>
      <c r="D179" s="8">
        <v>317</v>
      </c>
      <c r="E179" s="8">
        <v>63</v>
      </c>
      <c r="F179" s="8">
        <v>79</v>
      </c>
      <c r="G179" s="8">
        <v>293</v>
      </c>
      <c r="H179" s="8">
        <v>21</v>
      </c>
      <c r="I179" s="8">
        <v>92</v>
      </c>
      <c r="J179" s="8">
        <v>674</v>
      </c>
      <c r="K179" s="8">
        <v>103</v>
      </c>
      <c r="L179" s="8">
        <v>84</v>
      </c>
      <c r="M179" s="37">
        <v>7.91</v>
      </c>
      <c r="N179" s="37">
        <v>8</v>
      </c>
      <c r="O179" s="37">
        <v>1.1599999999999999</v>
      </c>
      <c r="P179" s="37">
        <v>1.105</v>
      </c>
      <c r="Q179" s="37"/>
      <c r="R179" s="37"/>
      <c r="S179" s="37"/>
      <c r="T179" s="37"/>
      <c r="U179" s="37"/>
      <c r="V179" s="37"/>
      <c r="W179" s="37"/>
      <c r="X179" s="37"/>
      <c r="Y179" s="8">
        <v>25070</v>
      </c>
      <c r="Z179" s="9">
        <f t="shared" si="76"/>
        <v>0.97960300093779307</v>
      </c>
      <c r="AA179" s="60">
        <f t="shared" si="77"/>
        <v>0.50987654320987652</v>
      </c>
      <c r="AB179" s="61">
        <f t="shared" si="78"/>
        <v>261.84199999999998</v>
      </c>
      <c r="AC179" s="62">
        <f t="shared" si="79"/>
        <v>0.46180246913580242</v>
      </c>
      <c r="AD179" s="63">
        <f t="shared" si="80"/>
        <v>242.018</v>
      </c>
      <c r="AE179" s="62">
        <f t="shared" si="81"/>
        <v>0.29878765432098764</v>
      </c>
      <c r="AF179" s="89">
        <f t="shared" si="82"/>
        <v>3226.9066666666672</v>
      </c>
    </row>
    <row r="180" spans="1:32" x14ac:dyDescent="0.25">
      <c r="A180" s="7" t="s">
        <v>29</v>
      </c>
      <c r="B180" s="8">
        <v>30352</v>
      </c>
      <c r="C180" s="41">
        <v>1012</v>
      </c>
      <c r="D180" s="8">
        <v>211</v>
      </c>
      <c r="E180" s="8">
        <v>52</v>
      </c>
      <c r="F180" s="8">
        <v>72</v>
      </c>
      <c r="G180" s="8">
        <v>241</v>
      </c>
      <c r="H180" s="8">
        <v>19</v>
      </c>
      <c r="I180" s="8">
        <v>91</v>
      </c>
      <c r="J180" s="8">
        <v>517</v>
      </c>
      <c r="K180" s="8">
        <v>108</v>
      </c>
      <c r="L180" s="8">
        <v>78</v>
      </c>
      <c r="M180" s="37">
        <v>7.96</v>
      </c>
      <c r="N180" s="37">
        <v>8.1300000000000008</v>
      </c>
      <c r="O180" s="37">
        <v>1.865</v>
      </c>
      <c r="P180" s="37">
        <v>0.84499999999999997</v>
      </c>
      <c r="Q180" s="37"/>
      <c r="R180" s="37"/>
      <c r="S180" s="37"/>
      <c r="T180" s="37"/>
      <c r="U180" s="37"/>
      <c r="V180" s="37"/>
      <c r="W180" s="37"/>
      <c r="X180" s="37"/>
      <c r="Y180" s="8">
        <v>24314</v>
      </c>
      <c r="Z180" s="9">
        <f t="shared" si="76"/>
        <v>0.80106747496046393</v>
      </c>
      <c r="AA180" s="60">
        <f t="shared" si="77"/>
        <v>0.62469135802469133</v>
      </c>
      <c r="AB180" s="61">
        <f t="shared" si="78"/>
        <v>213.53200000000001</v>
      </c>
      <c r="AC180" s="62">
        <f t="shared" si="79"/>
        <v>0.37659964726631395</v>
      </c>
      <c r="AD180" s="63">
        <f t="shared" si="80"/>
        <v>243.892</v>
      </c>
      <c r="AE180" s="62">
        <f t="shared" si="81"/>
        <v>0.30110123456790122</v>
      </c>
      <c r="AF180" s="89">
        <f t="shared" si="82"/>
        <v>3251.8933333333334</v>
      </c>
    </row>
    <row r="181" spans="1:32" x14ac:dyDescent="0.25">
      <c r="A181" s="7" t="s">
        <v>36</v>
      </c>
      <c r="B181" s="8">
        <v>31180</v>
      </c>
      <c r="C181" s="8">
        <v>1006</v>
      </c>
      <c r="D181" s="8">
        <v>231</v>
      </c>
      <c r="E181" s="8">
        <v>51</v>
      </c>
      <c r="F181" s="8">
        <v>70</v>
      </c>
      <c r="G181" s="8">
        <v>185</v>
      </c>
      <c r="H181" s="8">
        <v>11</v>
      </c>
      <c r="I181" s="8">
        <v>94</v>
      </c>
      <c r="J181" s="8">
        <v>683</v>
      </c>
      <c r="K181" s="8">
        <v>94</v>
      </c>
      <c r="L181" s="8">
        <v>83</v>
      </c>
      <c r="M181" s="37">
        <v>8.0399999999999991</v>
      </c>
      <c r="N181" s="37">
        <v>8.2200000000000006</v>
      </c>
      <c r="O181" s="37">
        <v>1.516</v>
      </c>
      <c r="P181" s="37">
        <v>1.6719999999999999</v>
      </c>
      <c r="Q181" s="37"/>
      <c r="R181" s="37"/>
      <c r="S181" s="37"/>
      <c r="T181" s="37"/>
      <c r="U181" s="37"/>
      <c r="V181" s="37"/>
      <c r="W181" s="37"/>
      <c r="X181" s="37"/>
      <c r="Y181" s="8">
        <v>26267</v>
      </c>
      <c r="Z181" s="9">
        <f t="shared" si="76"/>
        <v>0.84243104554201409</v>
      </c>
      <c r="AA181" s="60">
        <f t="shared" si="77"/>
        <v>0.62098765432098768</v>
      </c>
      <c r="AB181" s="61">
        <f t="shared" si="78"/>
        <v>232.386</v>
      </c>
      <c r="AC181" s="62">
        <f t="shared" si="79"/>
        <v>0.40985185185185186</v>
      </c>
      <c r="AD181" s="63">
        <f t="shared" si="80"/>
        <v>186.11</v>
      </c>
      <c r="AE181" s="62">
        <f t="shared" si="81"/>
        <v>0.22976543209876546</v>
      </c>
      <c r="AF181" s="89">
        <f t="shared" si="82"/>
        <v>2481.4666666666667</v>
      </c>
    </row>
    <row r="182" spans="1:32" x14ac:dyDescent="0.25">
      <c r="A182" s="7" t="s">
        <v>30</v>
      </c>
      <c r="B182" s="8">
        <v>33444</v>
      </c>
      <c r="C182" s="8">
        <v>1115</v>
      </c>
      <c r="D182" s="8">
        <v>332</v>
      </c>
      <c r="E182" s="8">
        <v>23</v>
      </c>
      <c r="F182" s="8">
        <v>93</v>
      </c>
      <c r="G182" s="8">
        <v>179</v>
      </c>
      <c r="H182" s="8">
        <v>14</v>
      </c>
      <c r="I182" s="8">
        <v>92</v>
      </c>
      <c r="J182" s="8">
        <v>629</v>
      </c>
      <c r="K182" s="8">
        <v>62</v>
      </c>
      <c r="L182" s="8">
        <v>90</v>
      </c>
      <c r="M182" s="37">
        <v>7.19</v>
      </c>
      <c r="N182" s="37">
        <v>7.49</v>
      </c>
      <c r="O182" s="37">
        <v>1.218</v>
      </c>
      <c r="P182" s="37">
        <v>0.83299999999999996</v>
      </c>
      <c r="Q182" s="37"/>
      <c r="R182" s="37"/>
      <c r="S182" s="37"/>
      <c r="T182" s="37"/>
      <c r="U182" s="37"/>
      <c r="V182" s="37"/>
      <c r="W182" s="37"/>
      <c r="X182" s="37"/>
      <c r="Y182" s="8">
        <v>24978</v>
      </c>
      <c r="Z182" s="9">
        <f t="shared" si="76"/>
        <v>0.74686042339433079</v>
      </c>
      <c r="AA182" s="60">
        <f t="shared" si="77"/>
        <v>0.68827160493827155</v>
      </c>
      <c r="AB182" s="61">
        <f t="shared" si="78"/>
        <v>370.18</v>
      </c>
      <c r="AC182" s="62">
        <f t="shared" si="79"/>
        <v>0.65287477954144624</v>
      </c>
      <c r="AD182" s="63">
        <f t="shared" si="80"/>
        <v>199.58500000000001</v>
      </c>
      <c r="AE182" s="62">
        <f t="shared" si="81"/>
        <v>0.24640123456790125</v>
      </c>
      <c r="AF182" s="89">
        <f t="shared" si="82"/>
        <v>2661.1333333333332</v>
      </c>
    </row>
    <row r="183" spans="1:32" ht="13" thickBot="1" x14ac:dyDescent="0.3">
      <c r="A183" s="7" t="s">
        <v>31</v>
      </c>
      <c r="B183" s="8">
        <v>31417</v>
      </c>
      <c r="C183" s="8">
        <v>1013</v>
      </c>
      <c r="D183" s="8">
        <v>508</v>
      </c>
      <c r="E183" s="8">
        <v>21</v>
      </c>
      <c r="F183" s="8">
        <v>96</v>
      </c>
      <c r="G183" s="8">
        <v>470</v>
      </c>
      <c r="H183" s="8">
        <v>21</v>
      </c>
      <c r="I183" s="8">
        <v>96</v>
      </c>
      <c r="J183" s="8">
        <v>1095</v>
      </c>
      <c r="K183" s="8">
        <v>70</v>
      </c>
      <c r="L183" s="8">
        <v>94</v>
      </c>
      <c r="M183" s="37">
        <v>7.39</v>
      </c>
      <c r="N183" s="37">
        <v>7.39</v>
      </c>
      <c r="O183" s="37">
        <v>1.0880000000000001</v>
      </c>
      <c r="P183" s="37">
        <v>0.99399999999999999</v>
      </c>
      <c r="Q183" s="37"/>
      <c r="R183" s="37"/>
      <c r="S183" s="37"/>
      <c r="T183" s="37"/>
      <c r="U183" s="37"/>
      <c r="V183" s="37"/>
      <c r="W183" s="37"/>
      <c r="X183" s="37"/>
      <c r="Y183" s="8">
        <v>27279</v>
      </c>
      <c r="Z183" s="9">
        <f t="shared" si="76"/>
        <v>0.86828786962472548</v>
      </c>
      <c r="AA183" s="60">
        <f t="shared" si="77"/>
        <v>0.62530864197530867</v>
      </c>
      <c r="AB183" s="61">
        <f t="shared" si="78"/>
        <v>514.60400000000004</v>
      </c>
      <c r="AC183" s="62">
        <f t="shared" si="79"/>
        <v>0.90759082892416232</v>
      </c>
      <c r="AD183" s="63">
        <f t="shared" si="80"/>
        <v>476.11</v>
      </c>
      <c r="AE183" s="62">
        <f t="shared" si="81"/>
        <v>0.58779012345679016</v>
      </c>
      <c r="AF183" s="89">
        <f t="shared" si="82"/>
        <v>6348.1333333333341</v>
      </c>
    </row>
    <row r="184" spans="1:32" ht="13" thickTop="1" x14ac:dyDescent="0.25">
      <c r="A184" s="10" t="s">
        <v>76</v>
      </c>
      <c r="B184" s="11">
        <f t="shared" ref="B184:P184" si="83">SUM(B172:B183)</f>
        <v>387805</v>
      </c>
      <c r="C184" s="11">
        <f t="shared" si="83"/>
        <v>12760</v>
      </c>
      <c r="D184" s="11">
        <f t="shared" si="83"/>
        <v>3733</v>
      </c>
      <c r="E184" s="11">
        <f>SUM(E172:E183)</f>
        <v>589</v>
      </c>
      <c r="F184" s="11">
        <f>SUM(F172:F183)</f>
        <v>966</v>
      </c>
      <c r="G184" s="11">
        <f>SUM(G172:G183)</f>
        <v>3708</v>
      </c>
      <c r="H184" s="11">
        <f>SUM(H172:H183)</f>
        <v>237</v>
      </c>
      <c r="I184" s="11">
        <f>SUM(I172:I183)</f>
        <v>1115</v>
      </c>
      <c r="J184" s="11">
        <f t="shared" si="83"/>
        <v>8767</v>
      </c>
      <c r="K184" s="11">
        <f>SUM(K172:K183)</f>
        <v>1375</v>
      </c>
      <c r="L184" s="11">
        <f>SUM(L172:L183)</f>
        <v>981</v>
      </c>
      <c r="M184" s="40">
        <f t="shared" si="83"/>
        <v>95.55</v>
      </c>
      <c r="N184" s="40">
        <f t="shared" si="83"/>
        <v>96.85</v>
      </c>
      <c r="O184" s="40">
        <f t="shared" si="83"/>
        <v>14.975000000000001</v>
      </c>
      <c r="P184" s="40">
        <f t="shared" si="83"/>
        <v>12.862</v>
      </c>
      <c r="Q184" s="40"/>
      <c r="R184" s="40"/>
      <c r="S184" s="40"/>
      <c r="T184" s="40"/>
      <c r="U184" s="40"/>
      <c r="V184" s="40"/>
      <c r="W184" s="40"/>
      <c r="X184" s="40"/>
      <c r="Y184" s="11">
        <f>SUM(Y172:Y183)</f>
        <v>295465</v>
      </c>
      <c r="Z184" s="11">
        <f>SUM(Z172:Z183)</f>
        <v>9.3534620930206067</v>
      </c>
      <c r="AA184" s="64"/>
      <c r="AB184" s="65"/>
      <c r="AC184" s="66"/>
      <c r="AD184" s="67"/>
      <c r="AE184" s="66"/>
      <c r="AF184" s="85"/>
    </row>
    <row r="185" spans="1:32" ht="13" thickBot="1" x14ac:dyDescent="0.3">
      <c r="A185" s="13" t="s">
        <v>77</v>
      </c>
      <c r="B185" s="14">
        <f>AVERAGE(B172:B183)</f>
        <v>32317.083333333332</v>
      </c>
      <c r="C185" s="14">
        <f t="shared" ref="C185:J185" si="84">AVERAGE(C172:C183)</f>
        <v>1063.3333333333333</v>
      </c>
      <c r="D185" s="14">
        <f t="shared" si="84"/>
        <v>311.08333333333331</v>
      </c>
      <c r="E185" s="14">
        <f>AVERAGE(E172:E183)</f>
        <v>49.083333333333336</v>
      </c>
      <c r="F185" s="14">
        <f>AVERAGE(F172:F183)</f>
        <v>80.5</v>
      </c>
      <c r="G185" s="14">
        <f>AVERAGE(G172:G183)</f>
        <v>309</v>
      </c>
      <c r="H185" s="14">
        <f>AVERAGE(H172:H183)</f>
        <v>19.75</v>
      </c>
      <c r="I185" s="14">
        <f>AVERAGE(I172:I183)</f>
        <v>92.916666666666671</v>
      </c>
      <c r="J185" s="14">
        <f t="shared" si="84"/>
        <v>730.58333333333337</v>
      </c>
      <c r="K185" s="14">
        <f>AVERAGE(K172:K183)</f>
        <v>114.58333333333333</v>
      </c>
      <c r="L185" s="14">
        <f>AVERAGE(L172:L183)</f>
        <v>81.75</v>
      </c>
      <c r="M185" s="22">
        <f t="shared" ref="M185:Z185" si="85">AVERAGE(M172:M183)</f>
        <v>7.9624999999999995</v>
      </c>
      <c r="N185" s="22">
        <f t="shared" si="85"/>
        <v>8.0708333333333329</v>
      </c>
      <c r="O185" s="22">
        <f t="shared" si="85"/>
        <v>1.2479166666666668</v>
      </c>
      <c r="P185" s="22">
        <f t="shared" si="85"/>
        <v>1.0718333333333334</v>
      </c>
      <c r="Q185" s="22"/>
      <c r="R185" s="22"/>
      <c r="S185" s="22"/>
      <c r="T185" s="22"/>
      <c r="U185" s="22"/>
      <c r="V185" s="22"/>
      <c r="W185" s="22"/>
      <c r="X185" s="22"/>
      <c r="Y185" s="14">
        <f t="shared" si="85"/>
        <v>24622.083333333332</v>
      </c>
      <c r="Z185" s="22">
        <f t="shared" si="85"/>
        <v>0.77945517441838386</v>
      </c>
      <c r="AA185" s="68">
        <f t="shared" ref="AA185" si="86">C185/$C$2</f>
        <v>0.65637860082304522</v>
      </c>
      <c r="AB185" s="69">
        <f t="shared" ref="AB185" si="87">(C185*D185)/1000</f>
        <v>330.78527777777776</v>
      </c>
      <c r="AC185" s="70">
        <f t="shared" si="79"/>
        <v>0.58339555163629231</v>
      </c>
      <c r="AD185" s="71">
        <f t="shared" ref="AD185" si="88">(C185*G185)/1000</f>
        <v>328.57</v>
      </c>
      <c r="AE185" s="70">
        <f t="shared" si="81"/>
        <v>0.40564197530864199</v>
      </c>
      <c r="AF185" s="86">
        <f>AVERAGE(AF172:AF183)</f>
        <v>4399.2366666666667</v>
      </c>
    </row>
    <row r="186" spans="1:32" ht="13" thickTop="1" x14ac:dyDescent="0.25"/>
    <row r="188" spans="1:32" ht="13" thickBot="1" x14ac:dyDescent="0.3"/>
    <row r="189" spans="1:32" ht="13" thickTop="1" x14ac:dyDescent="0.25">
      <c r="A189" s="27" t="s">
        <v>5</v>
      </c>
      <c r="B189" s="28" t="s">
        <v>6</v>
      </c>
      <c r="C189" s="28" t="s">
        <v>6</v>
      </c>
      <c r="D189" s="28" t="s">
        <v>7</v>
      </c>
      <c r="E189" s="28" t="s">
        <v>8</v>
      </c>
      <c r="F189" s="38" t="s">
        <v>2</v>
      </c>
      <c r="G189" s="28" t="s">
        <v>9</v>
      </c>
      <c r="H189" s="28" t="s">
        <v>10</v>
      </c>
      <c r="I189" s="38" t="s">
        <v>3</v>
      </c>
      <c r="J189" s="28" t="s">
        <v>11</v>
      </c>
      <c r="K189" s="28" t="s">
        <v>12</v>
      </c>
      <c r="L189" s="38" t="s">
        <v>13</v>
      </c>
      <c r="M189" s="28" t="s">
        <v>61</v>
      </c>
      <c r="N189" s="28" t="s">
        <v>62</v>
      </c>
      <c r="O189" s="28" t="s">
        <v>63</v>
      </c>
      <c r="P189" s="28" t="s">
        <v>64</v>
      </c>
      <c r="Q189" s="28"/>
      <c r="R189" s="28"/>
      <c r="S189" s="28"/>
      <c r="T189" s="28"/>
      <c r="U189" s="28"/>
      <c r="V189" s="28"/>
      <c r="W189" s="28"/>
      <c r="X189" s="28"/>
      <c r="Y189" s="29" t="s">
        <v>46</v>
      </c>
      <c r="Z189" s="29" t="s">
        <v>14</v>
      </c>
      <c r="AA189" s="52" t="s">
        <v>47</v>
      </c>
      <c r="AB189" s="53" t="s">
        <v>48</v>
      </c>
      <c r="AC189" s="54" t="s">
        <v>49</v>
      </c>
      <c r="AD189" s="55" t="s">
        <v>47</v>
      </c>
      <c r="AE189" s="54" t="s">
        <v>47</v>
      </c>
      <c r="AF189" s="52" t="s">
        <v>140</v>
      </c>
    </row>
    <row r="190" spans="1:32" ht="13" thickBot="1" x14ac:dyDescent="0.3">
      <c r="A190" s="30" t="s">
        <v>78</v>
      </c>
      <c r="B190" s="31" t="s">
        <v>16</v>
      </c>
      <c r="C190" s="32" t="s">
        <v>17</v>
      </c>
      <c r="D190" s="31" t="s">
        <v>40</v>
      </c>
      <c r="E190" s="31" t="s">
        <v>40</v>
      </c>
      <c r="F190" s="39" t="s">
        <v>66</v>
      </c>
      <c r="G190" s="31" t="s">
        <v>40</v>
      </c>
      <c r="H190" s="31" t="s">
        <v>40</v>
      </c>
      <c r="I190" s="39" t="s">
        <v>66</v>
      </c>
      <c r="J190" s="31" t="s">
        <v>40</v>
      </c>
      <c r="K190" s="31" t="s">
        <v>40</v>
      </c>
      <c r="L190" s="39" t="s">
        <v>66</v>
      </c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2" t="s">
        <v>51</v>
      </c>
      <c r="Z190" s="32" t="s">
        <v>20</v>
      </c>
      <c r="AA190" s="56" t="s">
        <v>6</v>
      </c>
      <c r="AB190" s="57" t="s">
        <v>52</v>
      </c>
      <c r="AC190" s="58" t="s">
        <v>53</v>
      </c>
      <c r="AD190" s="59" t="s">
        <v>54</v>
      </c>
      <c r="AE190" s="58" t="s">
        <v>55</v>
      </c>
      <c r="AF190" s="88" t="s">
        <v>141</v>
      </c>
    </row>
    <row r="191" spans="1:32" ht="13" thickTop="1" x14ac:dyDescent="0.25">
      <c r="A191" s="7" t="s">
        <v>21</v>
      </c>
      <c r="B191" s="8">
        <v>36193</v>
      </c>
      <c r="C191" s="8">
        <v>1168</v>
      </c>
      <c r="D191" s="8">
        <v>350</v>
      </c>
      <c r="E191" s="8">
        <v>64</v>
      </c>
      <c r="F191" s="8">
        <v>82</v>
      </c>
      <c r="G191" s="8">
        <v>313</v>
      </c>
      <c r="H191" s="8">
        <v>50</v>
      </c>
      <c r="I191" s="8">
        <v>84</v>
      </c>
      <c r="J191" s="8">
        <v>903</v>
      </c>
      <c r="K191" s="8">
        <v>163</v>
      </c>
      <c r="L191" s="8">
        <v>82</v>
      </c>
      <c r="M191" s="37">
        <v>7.57</v>
      </c>
      <c r="N191" s="37">
        <v>7.55</v>
      </c>
      <c r="O191" s="37">
        <v>1.365</v>
      </c>
      <c r="P191" s="37">
        <v>1.258</v>
      </c>
      <c r="Q191" s="37"/>
      <c r="R191" s="37"/>
      <c r="S191" s="37"/>
      <c r="T191" s="37"/>
      <c r="U191" s="37"/>
      <c r="V191" s="37"/>
      <c r="W191" s="37"/>
      <c r="X191" s="37"/>
      <c r="Y191" s="8">
        <v>25277</v>
      </c>
      <c r="Z191" s="9">
        <f t="shared" ref="Z191:Z202" si="89">Y191/B191</f>
        <v>0.69839471721051027</v>
      </c>
      <c r="AA191" s="60">
        <f>C191/$C$2</f>
        <v>0.72098765432098766</v>
      </c>
      <c r="AB191" s="61">
        <f>(C191*D191)/1000</f>
        <v>408.8</v>
      </c>
      <c r="AC191" s="62">
        <f>(AB191)/$E$3</f>
        <v>0.72098765432098766</v>
      </c>
      <c r="AD191" s="63">
        <f>(C191*G191)/1000</f>
        <v>365.584</v>
      </c>
      <c r="AE191" s="62">
        <f>(AD191)/$G$3</f>
        <v>0.45133827160493828</v>
      </c>
      <c r="AF191" s="89">
        <f>(0.8*C191*G191)/60</f>
        <v>4874.4533333333338</v>
      </c>
    </row>
    <row r="192" spans="1:32" x14ac:dyDescent="0.25">
      <c r="A192" s="7" t="s">
        <v>22</v>
      </c>
      <c r="B192" s="8">
        <v>36138</v>
      </c>
      <c r="C192" s="8">
        <v>1291</v>
      </c>
      <c r="D192" s="8">
        <v>301</v>
      </c>
      <c r="E192" s="8">
        <v>79</v>
      </c>
      <c r="F192" s="8">
        <v>74</v>
      </c>
      <c r="G192" s="8">
        <v>285</v>
      </c>
      <c r="H192" s="8">
        <v>45</v>
      </c>
      <c r="I192" s="8">
        <v>84</v>
      </c>
      <c r="J192" s="8">
        <v>772</v>
      </c>
      <c r="K192" s="8">
        <v>175</v>
      </c>
      <c r="L192" s="8">
        <v>77</v>
      </c>
      <c r="M192" s="37">
        <v>7.2</v>
      </c>
      <c r="N192" s="37">
        <v>7.71</v>
      </c>
      <c r="O192" s="37">
        <v>1.0289999999999999</v>
      </c>
      <c r="P192" s="37">
        <v>1.3660000000000001</v>
      </c>
      <c r="Q192" s="37"/>
      <c r="R192" s="37"/>
      <c r="S192" s="37"/>
      <c r="T192" s="37"/>
      <c r="U192" s="37"/>
      <c r="V192" s="37"/>
      <c r="W192" s="37"/>
      <c r="X192" s="37"/>
      <c r="Y192" s="8">
        <v>24077</v>
      </c>
      <c r="Z192" s="9">
        <f t="shared" si="89"/>
        <v>0.66625159112291765</v>
      </c>
      <c r="AA192" s="60">
        <f t="shared" ref="AA192:AA202" si="90">C192/$C$2</f>
        <v>0.79691358024691361</v>
      </c>
      <c r="AB192" s="61">
        <f t="shared" ref="AB192:AB202" si="91">(C192*D192)/1000</f>
        <v>388.59100000000001</v>
      </c>
      <c r="AC192" s="62">
        <f t="shared" ref="AC192:AC204" si="92">(AB192)/$E$3</f>
        <v>0.68534567901234567</v>
      </c>
      <c r="AD192" s="63">
        <f t="shared" ref="AD192:AD202" si="93">(C192*G192)/1000</f>
        <v>367.935</v>
      </c>
      <c r="AE192" s="62">
        <f t="shared" ref="AE192:AE204" si="94">(AD192)/$G$3</f>
        <v>0.45424074074074072</v>
      </c>
      <c r="AF192" s="89">
        <f t="shared" ref="AF192:AF202" si="95">(0.8*C192*G192)/60</f>
        <v>4905.8</v>
      </c>
    </row>
    <row r="193" spans="1:32" x14ac:dyDescent="0.25">
      <c r="A193" s="7" t="s">
        <v>23</v>
      </c>
      <c r="B193" s="8">
        <v>31949</v>
      </c>
      <c r="C193" s="8">
        <v>1031</v>
      </c>
      <c r="D193" s="8">
        <v>244</v>
      </c>
      <c r="E193" s="8">
        <v>75</v>
      </c>
      <c r="F193" s="8">
        <v>69</v>
      </c>
      <c r="G193" s="8">
        <v>320</v>
      </c>
      <c r="H193" s="8">
        <v>44</v>
      </c>
      <c r="I193" s="8">
        <v>86</v>
      </c>
      <c r="J193" s="8">
        <v>825</v>
      </c>
      <c r="K193" s="8">
        <v>151</v>
      </c>
      <c r="L193" s="8">
        <v>82</v>
      </c>
      <c r="M193" s="37">
        <v>7.75</v>
      </c>
      <c r="N193" s="37">
        <v>8.09</v>
      </c>
      <c r="O193" s="37">
        <v>2.6</v>
      </c>
      <c r="P193" s="37">
        <v>1.476</v>
      </c>
      <c r="Q193" s="37"/>
      <c r="R193" s="37"/>
      <c r="S193" s="37"/>
      <c r="T193" s="37"/>
      <c r="U193" s="37"/>
      <c r="V193" s="37"/>
      <c r="W193" s="37"/>
      <c r="X193" s="37"/>
      <c r="Y193" s="8">
        <v>24425</v>
      </c>
      <c r="Z193" s="9">
        <f t="shared" si="89"/>
        <v>0.76449967135121599</v>
      </c>
      <c r="AA193" s="60">
        <f t="shared" si="90"/>
        <v>0.63641975308641974</v>
      </c>
      <c r="AB193" s="61">
        <f t="shared" si="91"/>
        <v>251.56399999999999</v>
      </c>
      <c r="AC193" s="62">
        <f t="shared" si="92"/>
        <v>0.44367548500881832</v>
      </c>
      <c r="AD193" s="63">
        <f t="shared" si="93"/>
        <v>329.92</v>
      </c>
      <c r="AE193" s="62">
        <f t="shared" si="94"/>
        <v>0.40730864197530864</v>
      </c>
      <c r="AF193" s="89">
        <f t="shared" si="95"/>
        <v>4398.9333333333334</v>
      </c>
    </row>
    <row r="194" spans="1:32" x14ac:dyDescent="0.25">
      <c r="A194" s="7" t="s">
        <v>24</v>
      </c>
      <c r="B194" s="8">
        <v>32257</v>
      </c>
      <c r="C194" s="8">
        <v>1075</v>
      </c>
      <c r="D194" s="8">
        <v>201</v>
      </c>
      <c r="E194" s="8">
        <v>61</v>
      </c>
      <c r="F194" s="8">
        <v>69</v>
      </c>
      <c r="G194" s="8">
        <v>326</v>
      </c>
      <c r="H194" s="8">
        <v>50</v>
      </c>
      <c r="I194" s="8">
        <v>85</v>
      </c>
      <c r="J194" s="8">
        <v>811</v>
      </c>
      <c r="K194" s="8">
        <v>145</v>
      </c>
      <c r="L194" s="8">
        <v>82</v>
      </c>
      <c r="M194" s="37">
        <v>7.83</v>
      </c>
      <c r="N194" s="37">
        <v>7.8</v>
      </c>
      <c r="O194" s="37">
        <v>1.4690000000000001</v>
      </c>
      <c r="P194" s="37">
        <v>1.123</v>
      </c>
      <c r="Q194" s="37"/>
      <c r="R194" s="37"/>
      <c r="S194" s="37"/>
      <c r="T194" s="37"/>
      <c r="U194" s="37"/>
      <c r="V194" s="37"/>
      <c r="W194" s="37"/>
      <c r="X194" s="37"/>
      <c r="Y194" s="8">
        <v>25428</v>
      </c>
      <c r="Z194" s="9">
        <f t="shared" si="89"/>
        <v>0.78829401370245222</v>
      </c>
      <c r="AA194" s="60">
        <f t="shared" si="90"/>
        <v>0.6635802469135802</v>
      </c>
      <c r="AB194" s="61">
        <f t="shared" si="91"/>
        <v>216.07499999999999</v>
      </c>
      <c r="AC194" s="62">
        <f t="shared" si="92"/>
        <v>0.38108465608465608</v>
      </c>
      <c r="AD194" s="63">
        <f t="shared" si="93"/>
        <v>350.45</v>
      </c>
      <c r="AE194" s="62">
        <f t="shared" si="94"/>
        <v>0.43265432098765433</v>
      </c>
      <c r="AF194" s="89">
        <f t="shared" si="95"/>
        <v>4672.666666666667</v>
      </c>
    </row>
    <row r="195" spans="1:32" x14ac:dyDescent="0.25">
      <c r="A195" s="7" t="s">
        <v>25</v>
      </c>
      <c r="B195" s="8">
        <v>28134</v>
      </c>
      <c r="C195" s="8">
        <v>908</v>
      </c>
      <c r="D195" s="8">
        <v>258</v>
      </c>
      <c r="E195" s="8">
        <v>84</v>
      </c>
      <c r="F195" s="8">
        <v>67</v>
      </c>
      <c r="G195" s="8">
        <v>267</v>
      </c>
      <c r="H195" s="8">
        <v>52</v>
      </c>
      <c r="I195" s="8">
        <v>80</v>
      </c>
      <c r="J195" s="8">
        <v>670</v>
      </c>
      <c r="K195" s="8">
        <v>195</v>
      </c>
      <c r="L195" s="8">
        <v>71</v>
      </c>
      <c r="M195" s="37">
        <v>7.8</v>
      </c>
      <c r="N195" s="37">
        <v>8.0500000000000007</v>
      </c>
      <c r="O195" s="37">
        <v>1.4279999999999999</v>
      </c>
      <c r="P195" s="37">
        <v>1.306</v>
      </c>
      <c r="Q195" s="37"/>
      <c r="R195" s="37"/>
      <c r="S195" s="37"/>
      <c r="T195" s="37"/>
      <c r="U195" s="37"/>
      <c r="V195" s="37"/>
      <c r="W195" s="37"/>
      <c r="X195" s="37"/>
      <c r="Y195" s="8">
        <v>25178</v>
      </c>
      <c r="Z195" s="9">
        <f t="shared" si="89"/>
        <v>0.89493139972986424</v>
      </c>
      <c r="AA195" s="60">
        <f t="shared" si="90"/>
        <v>0.56049382716049378</v>
      </c>
      <c r="AB195" s="61">
        <f t="shared" si="91"/>
        <v>234.26400000000001</v>
      </c>
      <c r="AC195" s="62">
        <f t="shared" si="92"/>
        <v>0.41316402116402118</v>
      </c>
      <c r="AD195" s="63">
        <f t="shared" si="93"/>
        <v>242.43600000000001</v>
      </c>
      <c r="AE195" s="62">
        <f t="shared" si="94"/>
        <v>0.29930370370370374</v>
      </c>
      <c r="AF195" s="89">
        <f t="shared" si="95"/>
        <v>3232.4800000000005</v>
      </c>
    </row>
    <row r="196" spans="1:32" x14ac:dyDescent="0.25">
      <c r="A196" s="7" t="s">
        <v>26</v>
      </c>
      <c r="B196" s="8">
        <v>24887</v>
      </c>
      <c r="C196" s="8">
        <v>830</v>
      </c>
      <c r="D196" s="8">
        <v>362</v>
      </c>
      <c r="E196" s="8">
        <v>78</v>
      </c>
      <c r="F196" s="8">
        <v>78</v>
      </c>
      <c r="G196" s="8">
        <v>305</v>
      </c>
      <c r="H196" s="8">
        <v>31</v>
      </c>
      <c r="I196" s="8">
        <v>90</v>
      </c>
      <c r="J196" s="8">
        <v>745</v>
      </c>
      <c r="K196" s="8">
        <v>121</v>
      </c>
      <c r="L196" s="8">
        <v>84</v>
      </c>
      <c r="M196" s="37">
        <v>7.95</v>
      </c>
      <c r="N196" s="37">
        <v>7.89</v>
      </c>
      <c r="O196" s="37">
        <v>1.5069999999999999</v>
      </c>
      <c r="P196" s="37">
        <v>1.387</v>
      </c>
      <c r="Q196" s="37"/>
      <c r="R196" s="37"/>
      <c r="S196" s="37"/>
      <c r="T196" s="37"/>
      <c r="U196" s="37"/>
      <c r="V196" s="37"/>
      <c r="W196" s="37"/>
      <c r="X196" s="37"/>
      <c r="Y196" s="8">
        <v>24038</v>
      </c>
      <c r="Z196" s="9">
        <f t="shared" si="89"/>
        <v>0.96588580383332667</v>
      </c>
      <c r="AA196" s="60">
        <f t="shared" si="90"/>
        <v>0.51234567901234573</v>
      </c>
      <c r="AB196" s="61">
        <f t="shared" si="91"/>
        <v>300.45999999999998</v>
      </c>
      <c r="AC196" s="62">
        <f t="shared" si="92"/>
        <v>0.52991181657848319</v>
      </c>
      <c r="AD196" s="63">
        <f t="shared" si="93"/>
        <v>253.15</v>
      </c>
      <c r="AE196" s="62">
        <f t="shared" si="94"/>
        <v>0.31253086419753084</v>
      </c>
      <c r="AF196" s="89">
        <f t="shared" si="95"/>
        <v>3375.3333333333335</v>
      </c>
    </row>
    <row r="197" spans="1:32" x14ac:dyDescent="0.25">
      <c r="A197" s="7" t="s">
        <v>27</v>
      </c>
      <c r="B197" s="8">
        <v>26550</v>
      </c>
      <c r="C197" s="8">
        <v>856</v>
      </c>
      <c r="D197" s="8">
        <v>219</v>
      </c>
      <c r="E197" s="8">
        <v>87</v>
      </c>
      <c r="F197" s="8">
        <v>60</v>
      </c>
      <c r="G197" s="8">
        <v>258</v>
      </c>
      <c r="H197" s="8">
        <v>37</v>
      </c>
      <c r="I197" s="8">
        <v>86</v>
      </c>
      <c r="J197" s="8">
        <v>612</v>
      </c>
      <c r="K197" s="8">
        <v>151</v>
      </c>
      <c r="L197" s="8">
        <v>75</v>
      </c>
      <c r="M197" s="37">
        <v>7.97</v>
      </c>
      <c r="N197" s="37">
        <v>8.26</v>
      </c>
      <c r="O197" s="37">
        <v>1.3819999999999999</v>
      </c>
      <c r="P197" s="37">
        <v>1.4770000000000001</v>
      </c>
      <c r="Q197" s="37"/>
      <c r="R197" s="37"/>
      <c r="S197" s="37"/>
      <c r="T197" s="37"/>
      <c r="U197" s="37"/>
      <c r="V197" s="37"/>
      <c r="W197" s="37"/>
      <c r="X197" s="37"/>
      <c r="Y197" s="8">
        <v>25782</v>
      </c>
      <c r="Z197" s="9">
        <f t="shared" si="89"/>
        <v>0.97107344632768366</v>
      </c>
      <c r="AA197" s="60">
        <f t="shared" si="90"/>
        <v>0.52839506172839501</v>
      </c>
      <c r="AB197" s="61">
        <f t="shared" si="91"/>
        <v>187.464</v>
      </c>
      <c r="AC197" s="62">
        <f t="shared" si="92"/>
        <v>0.3306243386243386</v>
      </c>
      <c r="AD197" s="63">
        <f t="shared" si="93"/>
        <v>220.84800000000001</v>
      </c>
      <c r="AE197" s="62">
        <f t="shared" si="94"/>
        <v>0.27265185185185187</v>
      </c>
      <c r="AF197" s="89">
        <f t="shared" si="95"/>
        <v>2944.6400000000003</v>
      </c>
    </row>
    <row r="198" spans="1:32" x14ac:dyDescent="0.25">
      <c r="A198" s="7" t="s">
        <v>28</v>
      </c>
      <c r="B198" s="8">
        <v>24556</v>
      </c>
      <c r="C198" s="8">
        <v>792</v>
      </c>
      <c r="D198" s="8">
        <v>282</v>
      </c>
      <c r="E198" s="8">
        <v>77</v>
      </c>
      <c r="F198" s="8">
        <v>73</v>
      </c>
      <c r="G198" s="8">
        <v>233</v>
      </c>
      <c r="H198" s="8">
        <v>21</v>
      </c>
      <c r="I198" s="8">
        <v>91</v>
      </c>
      <c r="J198" s="8">
        <v>655</v>
      </c>
      <c r="K198" s="8">
        <v>161</v>
      </c>
      <c r="L198" s="8">
        <v>75</v>
      </c>
      <c r="M198" s="37">
        <v>7.65</v>
      </c>
      <c r="N198" s="37">
        <v>8.07</v>
      </c>
      <c r="O198" s="37">
        <v>1.4159999999999999</v>
      </c>
      <c r="P198" s="37">
        <v>1.429</v>
      </c>
      <c r="Q198" s="37"/>
      <c r="R198" s="37"/>
      <c r="S198" s="37"/>
      <c r="T198" s="37"/>
      <c r="U198" s="37"/>
      <c r="V198" s="37"/>
      <c r="W198" s="37"/>
      <c r="X198" s="37"/>
      <c r="Y198" s="8">
        <v>24220</v>
      </c>
      <c r="Z198" s="9">
        <f t="shared" si="89"/>
        <v>0.98631698973774229</v>
      </c>
      <c r="AA198" s="60">
        <f t="shared" si="90"/>
        <v>0.48888888888888887</v>
      </c>
      <c r="AB198" s="61">
        <f t="shared" si="91"/>
        <v>223.34399999999999</v>
      </c>
      <c r="AC198" s="62">
        <f t="shared" si="92"/>
        <v>0.39390476190476187</v>
      </c>
      <c r="AD198" s="63">
        <f t="shared" si="93"/>
        <v>184.536</v>
      </c>
      <c r="AE198" s="62">
        <f t="shared" si="94"/>
        <v>0.22782222222222223</v>
      </c>
      <c r="AF198" s="89">
        <f t="shared" si="95"/>
        <v>2460.4800000000005</v>
      </c>
    </row>
    <row r="199" spans="1:32" x14ac:dyDescent="0.25">
      <c r="A199" s="7" t="s">
        <v>29</v>
      </c>
      <c r="B199" s="8">
        <v>24474</v>
      </c>
      <c r="C199" s="41">
        <v>816</v>
      </c>
      <c r="D199" s="8">
        <v>330</v>
      </c>
      <c r="E199" s="8">
        <v>54</v>
      </c>
      <c r="F199" s="8">
        <v>84</v>
      </c>
      <c r="G199" s="8">
        <v>200</v>
      </c>
      <c r="H199" s="8">
        <v>19</v>
      </c>
      <c r="I199" s="8">
        <v>90</v>
      </c>
      <c r="J199" s="8">
        <v>702</v>
      </c>
      <c r="K199" s="8">
        <v>154</v>
      </c>
      <c r="L199" s="8">
        <v>78</v>
      </c>
      <c r="M199" s="37">
        <v>6.51</v>
      </c>
      <c r="N199" s="37">
        <v>6.84</v>
      </c>
      <c r="O199" s="37">
        <v>1.5389999999999999</v>
      </c>
      <c r="P199" s="37">
        <v>1.478</v>
      </c>
      <c r="Q199" s="37"/>
      <c r="R199" s="37"/>
      <c r="S199" s="37"/>
      <c r="T199" s="37"/>
      <c r="U199" s="37"/>
      <c r="V199" s="37"/>
      <c r="W199" s="37"/>
      <c r="X199" s="37"/>
      <c r="Y199" s="8">
        <v>23576</v>
      </c>
      <c r="Z199" s="9">
        <f t="shared" si="89"/>
        <v>0.96330800032687747</v>
      </c>
      <c r="AA199" s="60">
        <f t="shared" si="90"/>
        <v>0.50370370370370365</v>
      </c>
      <c r="AB199" s="61">
        <f t="shared" si="91"/>
        <v>269.27999999999997</v>
      </c>
      <c r="AC199" s="62">
        <f t="shared" si="92"/>
        <v>0.47492063492063485</v>
      </c>
      <c r="AD199" s="63">
        <f t="shared" si="93"/>
        <v>163.19999999999999</v>
      </c>
      <c r="AE199" s="62">
        <f t="shared" si="94"/>
        <v>0.20148148148148146</v>
      </c>
      <c r="AF199" s="89">
        <f t="shared" si="95"/>
        <v>2176.0000000000005</v>
      </c>
    </row>
    <row r="200" spans="1:32" x14ac:dyDescent="0.25">
      <c r="A200" s="7" t="s">
        <v>36</v>
      </c>
      <c r="B200" s="8">
        <v>28082</v>
      </c>
      <c r="C200" s="8">
        <v>906</v>
      </c>
      <c r="D200" s="8">
        <v>325</v>
      </c>
      <c r="E200" s="8">
        <v>50</v>
      </c>
      <c r="F200" s="8">
        <v>84</v>
      </c>
      <c r="G200" s="8">
        <v>255</v>
      </c>
      <c r="H200" s="8">
        <v>22</v>
      </c>
      <c r="I200" s="8">
        <v>92</v>
      </c>
      <c r="J200" s="8">
        <v>773</v>
      </c>
      <c r="K200" s="8">
        <v>99</v>
      </c>
      <c r="L200" s="8">
        <v>87</v>
      </c>
      <c r="M200" s="37">
        <v>7.61</v>
      </c>
      <c r="N200" s="37">
        <v>7.69</v>
      </c>
      <c r="O200" s="37">
        <v>1.3939999999999999</v>
      </c>
      <c r="P200" s="37">
        <v>1.2470000000000001</v>
      </c>
      <c r="Q200" s="37"/>
      <c r="R200" s="37"/>
      <c r="S200" s="37"/>
      <c r="T200" s="37"/>
      <c r="U200" s="37"/>
      <c r="V200" s="37"/>
      <c r="W200" s="37"/>
      <c r="X200" s="37"/>
      <c r="Y200" s="8">
        <v>24543</v>
      </c>
      <c r="Z200" s="9">
        <f t="shared" si="89"/>
        <v>0.87397621252047575</v>
      </c>
      <c r="AA200" s="60">
        <f t="shared" si="90"/>
        <v>0.55925925925925923</v>
      </c>
      <c r="AB200" s="61">
        <f t="shared" si="91"/>
        <v>294.45</v>
      </c>
      <c r="AC200" s="62">
        <f t="shared" si="92"/>
        <v>0.51931216931216928</v>
      </c>
      <c r="AD200" s="63">
        <f t="shared" si="93"/>
        <v>231.03</v>
      </c>
      <c r="AE200" s="62">
        <f t="shared" si="94"/>
        <v>0.28522222222222221</v>
      </c>
      <c r="AF200" s="89">
        <f t="shared" si="95"/>
        <v>3080.4000000000005</v>
      </c>
    </row>
    <row r="201" spans="1:32" x14ac:dyDescent="0.25">
      <c r="A201" s="7" t="s">
        <v>30</v>
      </c>
      <c r="B201" s="8">
        <v>24090</v>
      </c>
      <c r="C201" s="8">
        <v>803</v>
      </c>
      <c r="D201" s="8">
        <v>235</v>
      </c>
      <c r="E201" s="8">
        <v>42</v>
      </c>
      <c r="F201" s="8">
        <v>82</v>
      </c>
      <c r="G201" s="8">
        <v>202</v>
      </c>
      <c r="H201" s="8">
        <v>21</v>
      </c>
      <c r="I201" s="8">
        <v>90</v>
      </c>
      <c r="J201" s="8">
        <v>687</v>
      </c>
      <c r="K201" s="8">
        <v>151</v>
      </c>
      <c r="L201" s="8">
        <v>78</v>
      </c>
      <c r="M201" s="37">
        <v>7.49</v>
      </c>
      <c r="N201" s="37">
        <v>7.67</v>
      </c>
      <c r="O201" s="37">
        <v>1.5069999999999999</v>
      </c>
      <c r="P201" s="37">
        <v>1.4550000000000001</v>
      </c>
      <c r="Q201" s="37"/>
      <c r="R201" s="37"/>
      <c r="S201" s="37"/>
      <c r="T201" s="37"/>
      <c r="U201" s="37"/>
      <c r="V201" s="37"/>
      <c r="W201" s="37"/>
      <c r="X201" s="37"/>
      <c r="Y201" s="8">
        <v>22471</v>
      </c>
      <c r="Z201" s="9">
        <f t="shared" si="89"/>
        <v>0.93279369032793691</v>
      </c>
      <c r="AA201" s="60">
        <f t="shared" si="90"/>
        <v>0.49567901234567902</v>
      </c>
      <c r="AB201" s="61">
        <f t="shared" si="91"/>
        <v>188.70500000000001</v>
      </c>
      <c r="AC201" s="62">
        <f t="shared" si="92"/>
        <v>0.33281305114638449</v>
      </c>
      <c r="AD201" s="63">
        <f t="shared" si="93"/>
        <v>162.20599999999999</v>
      </c>
      <c r="AE201" s="62">
        <f t="shared" si="94"/>
        <v>0.20025432098765431</v>
      </c>
      <c r="AF201" s="89">
        <f t="shared" si="95"/>
        <v>2162.7466666666669</v>
      </c>
    </row>
    <row r="202" spans="1:32" ht="13" thickBot="1" x14ac:dyDescent="0.3">
      <c r="A202" s="7" t="s">
        <v>31</v>
      </c>
      <c r="B202" s="8">
        <v>37757</v>
      </c>
      <c r="C202" s="8">
        <f>(B202/31)</f>
        <v>1217.9677419354839</v>
      </c>
      <c r="D202" s="8">
        <v>317</v>
      </c>
      <c r="E202" s="8">
        <v>47</v>
      </c>
      <c r="F202" s="8">
        <v>85</v>
      </c>
      <c r="G202" s="8">
        <v>261</v>
      </c>
      <c r="H202" s="8">
        <v>42</v>
      </c>
      <c r="I202" s="8">
        <v>84</v>
      </c>
      <c r="J202" s="8">
        <v>735</v>
      </c>
      <c r="K202" s="8">
        <v>152</v>
      </c>
      <c r="L202" s="8">
        <v>79</v>
      </c>
      <c r="M202" s="37">
        <v>7.95</v>
      </c>
      <c r="N202" s="37">
        <v>7.68</v>
      </c>
      <c r="O202" s="37">
        <v>1.4970000000000001</v>
      </c>
      <c r="P202" s="37">
        <v>1.296</v>
      </c>
      <c r="Q202" s="37"/>
      <c r="R202" s="37"/>
      <c r="S202" s="37"/>
      <c r="T202" s="37"/>
      <c r="U202" s="37"/>
      <c r="V202" s="37"/>
      <c r="W202" s="37"/>
      <c r="X202" s="37"/>
      <c r="Y202" s="8">
        <v>24542</v>
      </c>
      <c r="Z202" s="9">
        <f t="shared" si="89"/>
        <v>0.64999867574224646</v>
      </c>
      <c r="AA202" s="60">
        <f t="shared" si="90"/>
        <v>0.75183193946634808</v>
      </c>
      <c r="AB202" s="61">
        <f t="shared" si="91"/>
        <v>386.09577419354844</v>
      </c>
      <c r="AC202" s="62">
        <f t="shared" si="92"/>
        <v>0.68094492803094964</v>
      </c>
      <c r="AD202" s="63">
        <f t="shared" si="93"/>
        <v>317.88958064516129</v>
      </c>
      <c r="AE202" s="62">
        <f t="shared" si="94"/>
        <v>0.39245627240143371</v>
      </c>
      <c r="AF202" s="89">
        <f t="shared" si="95"/>
        <v>4238.5277419354843</v>
      </c>
    </row>
    <row r="203" spans="1:32" ht="13" thickTop="1" x14ac:dyDescent="0.25">
      <c r="A203" s="10" t="s">
        <v>79</v>
      </c>
      <c r="B203" s="11">
        <f t="shared" ref="B203:P203" si="96">SUM(B191:B202)</f>
        <v>355067</v>
      </c>
      <c r="C203" s="11">
        <f t="shared" si="96"/>
        <v>11693.967741935485</v>
      </c>
      <c r="D203" s="11">
        <f t="shared" si="96"/>
        <v>3424</v>
      </c>
      <c r="E203" s="11">
        <f>SUM(E191:E202)</f>
        <v>798</v>
      </c>
      <c r="F203" s="11">
        <f>SUM(F191:F202)</f>
        <v>907</v>
      </c>
      <c r="G203" s="11">
        <f>SUM(G191:G202)</f>
        <v>3225</v>
      </c>
      <c r="H203" s="11">
        <f>SUM(H191:H202)</f>
        <v>434</v>
      </c>
      <c r="I203" s="11">
        <f>SUM(I191:I202)</f>
        <v>1042</v>
      </c>
      <c r="J203" s="11">
        <f t="shared" si="96"/>
        <v>8890</v>
      </c>
      <c r="K203" s="11">
        <f>SUM(K191:K202)</f>
        <v>1818</v>
      </c>
      <c r="L203" s="11">
        <f>SUM(L191:L202)</f>
        <v>950</v>
      </c>
      <c r="M203" s="40">
        <f t="shared" si="96"/>
        <v>91.28</v>
      </c>
      <c r="N203" s="40">
        <f t="shared" si="96"/>
        <v>93.300000000000011</v>
      </c>
      <c r="O203" s="40">
        <f t="shared" si="96"/>
        <v>18.132999999999999</v>
      </c>
      <c r="P203" s="40">
        <f t="shared" si="96"/>
        <v>16.298000000000002</v>
      </c>
      <c r="Q203" s="40"/>
      <c r="R203" s="40"/>
      <c r="S203" s="40"/>
      <c r="T203" s="40"/>
      <c r="U203" s="40"/>
      <c r="V203" s="40"/>
      <c r="W203" s="40"/>
      <c r="X203" s="40"/>
      <c r="Y203" s="11">
        <f>SUM(Y191:Y202)</f>
        <v>293557</v>
      </c>
      <c r="Z203" s="11">
        <f>SUM(Z191:Z202)</f>
        <v>10.155724211933251</v>
      </c>
      <c r="AA203" s="64"/>
      <c r="AB203" s="65"/>
      <c r="AC203" s="66"/>
      <c r="AD203" s="67"/>
      <c r="AE203" s="66"/>
      <c r="AF203" s="85"/>
    </row>
    <row r="204" spans="1:32" ht="13" thickBot="1" x14ac:dyDescent="0.3">
      <c r="A204" s="13" t="s">
        <v>80</v>
      </c>
      <c r="B204" s="14">
        <f>AVERAGE(B191:B202)</f>
        <v>29588.916666666668</v>
      </c>
      <c r="C204" s="14">
        <f t="shared" ref="C204:J204" si="97">AVERAGE(C191:C202)</f>
        <v>974.49731182795711</v>
      </c>
      <c r="D204" s="14">
        <f t="shared" si="97"/>
        <v>285.33333333333331</v>
      </c>
      <c r="E204" s="14">
        <f>AVERAGE(E191:E202)</f>
        <v>66.5</v>
      </c>
      <c r="F204" s="14">
        <f>AVERAGE(F191:F202)</f>
        <v>75.583333333333329</v>
      </c>
      <c r="G204" s="14">
        <f>AVERAGE(G191:G202)</f>
        <v>268.75</v>
      </c>
      <c r="H204" s="14">
        <f>AVERAGE(H191:H202)</f>
        <v>36.166666666666664</v>
      </c>
      <c r="I204" s="14">
        <f>AVERAGE(I191:I202)</f>
        <v>86.833333333333329</v>
      </c>
      <c r="J204" s="14">
        <f t="shared" si="97"/>
        <v>740.83333333333337</v>
      </c>
      <c r="K204" s="14">
        <f>AVERAGE(K191:K202)</f>
        <v>151.5</v>
      </c>
      <c r="L204" s="14">
        <f>AVERAGE(L191:L202)</f>
        <v>79.166666666666671</v>
      </c>
      <c r="M204" s="22">
        <f t="shared" ref="M204:Z204" si="98">AVERAGE(M191:M202)</f>
        <v>7.6066666666666665</v>
      </c>
      <c r="N204" s="22">
        <f t="shared" si="98"/>
        <v>7.7750000000000012</v>
      </c>
      <c r="O204" s="22">
        <f t="shared" si="98"/>
        <v>1.5110833333333333</v>
      </c>
      <c r="P204" s="22">
        <f t="shared" si="98"/>
        <v>1.3581666666666667</v>
      </c>
      <c r="Q204" s="22"/>
      <c r="R204" s="22"/>
      <c r="S204" s="22"/>
      <c r="T204" s="22"/>
      <c r="U204" s="22"/>
      <c r="V204" s="22"/>
      <c r="W204" s="22"/>
      <c r="X204" s="22"/>
      <c r="Y204" s="14">
        <f t="shared" si="98"/>
        <v>24463.083333333332</v>
      </c>
      <c r="Z204" s="22">
        <f t="shared" si="98"/>
        <v>0.84631035099443752</v>
      </c>
      <c r="AA204" s="68">
        <f t="shared" ref="AA204" si="99">C204/$C$2</f>
        <v>0.6015415505110846</v>
      </c>
      <c r="AB204" s="69">
        <f t="shared" ref="AB204" si="100">(C204*D204)/1000</f>
        <v>278.0565663082437</v>
      </c>
      <c r="AC204" s="70">
        <f t="shared" si="92"/>
        <v>0.49039958784522697</v>
      </c>
      <c r="AD204" s="71">
        <f t="shared" ref="AD204" si="101">(C204*G204)/1000</f>
        <v>261.8961525537635</v>
      </c>
      <c r="AE204" s="70">
        <f t="shared" si="94"/>
        <v>0.32332858339970805</v>
      </c>
      <c r="AF204" s="86">
        <f>AVERAGE(AF191:AF202)</f>
        <v>3543.5384229390679</v>
      </c>
    </row>
    <row r="205" spans="1:32" ht="13" thickTop="1" x14ac:dyDescent="0.25"/>
    <row r="206" spans="1:32" ht="13" thickBot="1" x14ac:dyDescent="0.3"/>
    <row r="207" spans="1:32" ht="13" thickTop="1" x14ac:dyDescent="0.25">
      <c r="A207" s="27" t="s">
        <v>5</v>
      </c>
      <c r="B207" s="28" t="s">
        <v>6</v>
      </c>
      <c r="C207" s="28" t="s">
        <v>6</v>
      </c>
      <c r="D207" s="28" t="s">
        <v>7</v>
      </c>
      <c r="E207" s="28" t="s">
        <v>8</v>
      </c>
      <c r="F207" s="38" t="s">
        <v>2</v>
      </c>
      <c r="G207" s="28" t="s">
        <v>9</v>
      </c>
      <c r="H207" s="28" t="s">
        <v>10</v>
      </c>
      <c r="I207" s="38" t="s">
        <v>3</v>
      </c>
      <c r="J207" s="28" t="s">
        <v>11</v>
      </c>
      <c r="K207" s="28" t="s">
        <v>12</v>
      </c>
      <c r="L207" s="38" t="s">
        <v>13</v>
      </c>
      <c r="M207" s="28" t="s">
        <v>61</v>
      </c>
      <c r="N207" s="28" t="s">
        <v>62</v>
      </c>
      <c r="O207" s="28" t="s">
        <v>63</v>
      </c>
      <c r="P207" s="28" t="s">
        <v>64</v>
      </c>
      <c r="Q207" s="28"/>
      <c r="R207" s="28"/>
      <c r="S207" s="28"/>
      <c r="T207" s="28"/>
      <c r="U207" s="28"/>
      <c r="V207" s="28"/>
      <c r="W207" s="28"/>
      <c r="X207" s="28"/>
      <c r="Y207" s="29" t="s">
        <v>46</v>
      </c>
      <c r="Z207" s="29" t="s">
        <v>14</v>
      </c>
      <c r="AA207" s="52" t="s">
        <v>47</v>
      </c>
      <c r="AB207" s="53" t="s">
        <v>48</v>
      </c>
      <c r="AC207" s="54" t="s">
        <v>49</v>
      </c>
      <c r="AD207" s="55" t="s">
        <v>47</v>
      </c>
      <c r="AE207" s="54" t="s">
        <v>47</v>
      </c>
      <c r="AF207" s="52" t="s">
        <v>140</v>
      </c>
    </row>
    <row r="208" spans="1:32" ht="13" thickBot="1" x14ac:dyDescent="0.3">
      <c r="A208" s="30" t="s">
        <v>81</v>
      </c>
      <c r="B208" s="31" t="s">
        <v>16</v>
      </c>
      <c r="C208" s="32" t="s">
        <v>17</v>
      </c>
      <c r="D208" s="31" t="s">
        <v>40</v>
      </c>
      <c r="E208" s="31" t="s">
        <v>40</v>
      </c>
      <c r="F208" s="39" t="s">
        <v>66</v>
      </c>
      <c r="G208" s="31" t="s">
        <v>40</v>
      </c>
      <c r="H208" s="31" t="s">
        <v>40</v>
      </c>
      <c r="I208" s="39" t="s">
        <v>66</v>
      </c>
      <c r="J208" s="31" t="s">
        <v>40</v>
      </c>
      <c r="K208" s="31" t="s">
        <v>40</v>
      </c>
      <c r="L208" s="39" t="s">
        <v>66</v>
      </c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2" t="s">
        <v>51</v>
      </c>
      <c r="Z208" s="32" t="s">
        <v>20</v>
      </c>
      <c r="AA208" s="56" t="s">
        <v>6</v>
      </c>
      <c r="AB208" s="57" t="s">
        <v>52</v>
      </c>
      <c r="AC208" s="58" t="s">
        <v>53</v>
      </c>
      <c r="AD208" s="59" t="s">
        <v>54</v>
      </c>
      <c r="AE208" s="58" t="s">
        <v>55</v>
      </c>
      <c r="AF208" s="88" t="s">
        <v>141</v>
      </c>
    </row>
    <row r="209" spans="1:32" ht="13" thickTop="1" x14ac:dyDescent="0.25">
      <c r="A209" s="7" t="s">
        <v>21</v>
      </c>
      <c r="B209" s="8">
        <v>27936</v>
      </c>
      <c r="C209" s="8">
        <v>901</v>
      </c>
      <c r="D209" s="8">
        <v>283</v>
      </c>
      <c r="E209" s="8">
        <v>40</v>
      </c>
      <c r="F209" s="8">
        <v>86</v>
      </c>
      <c r="G209" s="8">
        <v>171</v>
      </c>
      <c r="H209" s="8">
        <v>17</v>
      </c>
      <c r="I209" s="8">
        <v>90</v>
      </c>
      <c r="J209" s="8">
        <v>757</v>
      </c>
      <c r="K209" s="8">
        <v>128</v>
      </c>
      <c r="L209" s="8">
        <v>83</v>
      </c>
      <c r="M209" s="37">
        <v>7.87</v>
      </c>
      <c r="N209" s="37">
        <v>7.78</v>
      </c>
      <c r="O209" s="37">
        <v>1.145</v>
      </c>
      <c r="P209" s="37">
        <v>0.95299999999999996</v>
      </c>
      <c r="Q209" s="37"/>
      <c r="R209" s="37"/>
      <c r="S209" s="37"/>
      <c r="T209" s="37"/>
      <c r="U209" s="37"/>
      <c r="V209" s="37"/>
      <c r="W209" s="37"/>
      <c r="X209" s="37"/>
      <c r="Y209" s="8">
        <v>23039</v>
      </c>
      <c r="Z209" s="9">
        <f t="shared" ref="Z209:Z220" si="102">Y209/B209</f>
        <v>0.82470647193585334</v>
      </c>
      <c r="AA209" s="60">
        <f>C209/$C$2</f>
        <v>0.5561728395061728</v>
      </c>
      <c r="AB209" s="61">
        <f>(C209*D209)/1000</f>
        <v>254.983</v>
      </c>
      <c r="AC209" s="62">
        <f>(AB209)/$E$3</f>
        <v>0.44970546737213407</v>
      </c>
      <c r="AD209" s="63">
        <f>(C209*G209)/1000</f>
        <v>154.071</v>
      </c>
      <c r="AE209" s="62">
        <f>(AD209)/$G$3</f>
        <v>0.19021111111111111</v>
      </c>
      <c r="AF209" s="89">
        <f>(0.8*C209*G209)/60</f>
        <v>2054.2800000000002</v>
      </c>
    </row>
    <row r="210" spans="1:32" x14ac:dyDescent="0.25">
      <c r="A210" s="7" t="s">
        <v>22</v>
      </c>
      <c r="B210" s="8">
        <v>29770</v>
      </c>
      <c r="C210" s="8">
        <v>1061</v>
      </c>
      <c r="D210" s="8">
        <v>203</v>
      </c>
      <c r="E210" s="8">
        <v>41</v>
      </c>
      <c r="F210" s="8">
        <v>80</v>
      </c>
      <c r="G210" s="8">
        <v>286</v>
      </c>
      <c r="H210" s="8">
        <v>20</v>
      </c>
      <c r="I210" s="8">
        <v>93</v>
      </c>
      <c r="J210" s="8">
        <v>633</v>
      </c>
      <c r="K210" s="8">
        <v>144</v>
      </c>
      <c r="L210" s="8">
        <v>77</v>
      </c>
      <c r="M210" s="37">
        <v>7.89</v>
      </c>
      <c r="N210" s="37">
        <v>7.8</v>
      </c>
      <c r="O210" s="37">
        <v>0.78100000000000003</v>
      </c>
      <c r="P210" s="37">
        <v>0.81</v>
      </c>
      <c r="Q210" s="37"/>
      <c r="R210" s="37"/>
      <c r="S210" s="37"/>
      <c r="T210" s="37"/>
      <c r="U210" s="37"/>
      <c r="V210" s="37"/>
      <c r="W210" s="37"/>
      <c r="X210" s="37"/>
      <c r="Y210" s="8">
        <v>22347</v>
      </c>
      <c r="Z210" s="9">
        <f t="shared" si="102"/>
        <v>0.75065502183406119</v>
      </c>
      <c r="AA210" s="60">
        <f t="shared" ref="AA210:AA220" si="103">C210/$C$2</f>
        <v>0.65493827160493823</v>
      </c>
      <c r="AB210" s="61">
        <f t="shared" ref="AB210:AB220" si="104">(C210*D210)/1000</f>
        <v>215.38300000000001</v>
      </c>
      <c r="AC210" s="62">
        <f t="shared" ref="AC210:AC222" si="105">(AB210)/$E$3</f>
        <v>0.3798641975308642</v>
      </c>
      <c r="AD210" s="63">
        <f t="shared" ref="AD210:AD220" si="106">(C210*G210)/1000</f>
        <v>303.44600000000003</v>
      </c>
      <c r="AE210" s="62">
        <f t="shared" ref="AE210:AE222" si="107">(AD210)/$G$3</f>
        <v>0.37462469135802473</v>
      </c>
      <c r="AF210" s="89">
        <f t="shared" ref="AF210:AF220" si="108">(0.8*C210*G210)/60</f>
        <v>4045.9466666666672</v>
      </c>
    </row>
    <row r="211" spans="1:32" x14ac:dyDescent="0.25">
      <c r="A211" s="7" t="s">
        <v>23</v>
      </c>
      <c r="B211" s="8">
        <v>26349</v>
      </c>
      <c r="C211" s="8">
        <v>850</v>
      </c>
      <c r="D211" s="8">
        <v>198</v>
      </c>
      <c r="E211" s="8">
        <v>43</v>
      </c>
      <c r="F211" s="8">
        <v>78</v>
      </c>
      <c r="G211" s="8">
        <v>270</v>
      </c>
      <c r="H211" s="8">
        <v>12</v>
      </c>
      <c r="I211" s="8">
        <v>96</v>
      </c>
      <c r="J211" s="8">
        <v>658</v>
      </c>
      <c r="K211" s="8">
        <v>133</v>
      </c>
      <c r="L211" s="8">
        <v>80</v>
      </c>
      <c r="M211" s="37">
        <v>8</v>
      </c>
      <c r="N211" s="37">
        <v>7.94</v>
      </c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8">
        <v>23291</v>
      </c>
      <c r="Z211" s="9">
        <f t="shared" si="102"/>
        <v>0.88394246460966264</v>
      </c>
      <c r="AA211" s="60">
        <f t="shared" si="103"/>
        <v>0.52469135802469136</v>
      </c>
      <c r="AB211" s="61">
        <f t="shared" si="104"/>
        <v>168.3</v>
      </c>
      <c r="AC211" s="62">
        <f t="shared" si="105"/>
        <v>0.29682539682539683</v>
      </c>
      <c r="AD211" s="63">
        <f t="shared" si="106"/>
        <v>229.5</v>
      </c>
      <c r="AE211" s="62">
        <f t="shared" si="107"/>
        <v>0.28333333333333333</v>
      </c>
      <c r="AF211" s="89">
        <f t="shared" si="108"/>
        <v>3060</v>
      </c>
    </row>
    <row r="212" spans="1:32" x14ac:dyDescent="0.25">
      <c r="A212" s="7" t="s">
        <v>24</v>
      </c>
      <c r="B212" s="8">
        <v>25945</v>
      </c>
      <c r="C212" s="8">
        <v>865</v>
      </c>
      <c r="D212" s="8">
        <v>541</v>
      </c>
      <c r="E212" s="8">
        <v>38</v>
      </c>
      <c r="F212" s="8">
        <v>93</v>
      </c>
      <c r="G212" s="8">
        <v>372</v>
      </c>
      <c r="H212" s="8">
        <v>25</v>
      </c>
      <c r="I212" s="8">
        <v>93</v>
      </c>
      <c r="J212" s="8">
        <v>1139</v>
      </c>
      <c r="K212" s="8">
        <v>155</v>
      </c>
      <c r="L212" s="8">
        <v>86</v>
      </c>
      <c r="M212" s="37">
        <v>7.32</v>
      </c>
      <c r="N212" s="37">
        <v>7.85</v>
      </c>
      <c r="O212" s="37">
        <v>1.29</v>
      </c>
      <c r="P212" s="37">
        <v>1.1659999999999999</v>
      </c>
      <c r="Q212" s="37"/>
      <c r="R212" s="37"/>
      <c r="S212" s="37"/>
      <c r="T212" s="37"/>
      <c r="U212" s="37"/>
      <c r="V212" s="37"/>
      <c r="W212" s="37"/>
      <c r="X212" s="37"/>
      <c r="Y212" s="8">
        <v>22252</v>
      </c>
      <c r="Z212" s="9">
        <f t="shared" si="102"/>
        <v>0.85766043553671223</v>
      </c>
      <c r="AA212" s="60">
        <f t="shared" si="103"/>
        <v>0.53395061728395066</v>
      </c>
      <c r="AB212" s="61">
        <f t="shared" si="104"/>
        <v>467.96499999999997</v>
      </c>
      <c r="AC212" s="62">
        <f t="shared" si="105"/>
        <v>0.82533509700176366</v>
      </c>
      <c r="AD212" s="63">
        <f t="shared" si="106"/>
        <v>321.77999999999997</v>
      </c>
      <c r="AE212" s="62">
        <f t="shared" si="107"/>
        <v>0.3972592592592592</v>
      </c>
      <c r="AF212" s="89">
        <f t="shared" si="108"/>
        <v>4290.3999999999996</v>
      </c>
    </row>
    <row r="213" spans="1:32" x14ac:dyDescent="0.25">
      <c r="A213" s="7" t="s">
        <v>25</v>
      </c>
      <c r="B213" s="8">
        <v>38528</v>
      </c>
      <c r="C213" s="8">
        <v>1243</v>
      </c>
      <c r="D213" s="8">
        <v>236</v>
      </c>
      <c r="E213" s="8">
        <v>43</v>
      </c>
      <c r="F213" s="8">
        <v>82</v>
      </c>
      <c r="G213" s="8">
        <v>228</v>
      </c>
      <c r="H213" s="8">
        <v>19</v>
      </c>
      <c r="I213" s="8">
        <v>91</v>
      </c>
      <c r="J213" s="8">
        <v>648</v>
      </c>
      <c r="K213" s="8">
        <v>109</v>
      </c>
      <c r="L213" s="8">
        <v>83</v>
      </c>
      <c r="M213" s="37">
        <v>7.63</v>
      </c>
      <c r="N213" s="37">
        <v>7.8</v>
      </c>
      <c r="O213" s="37">
        <v>1.39</v>
      </c>
      <c r="P213" s="37">
        <v>1.089</v>
      </c>
      <c r="Q213" s="37"/>
      <c r="R213" s="37"/>
      <c r="S213" s="37"/>
      <c r="T213" s="37"/>
      <c r="U213" s="37"/>
      <c r="V213" s="37"/>
      <c r="W213" s="37"/>
      <c r="X213" s="37"/>
      <c r="Y213" s="8">
        <v>23884</v>
      </c>
      <c r="Z213" s="9">
        <f t="shared" si="102"/>
        <v>0.61991279069767447</v>
      </c>
      <c r="AA213" s="60">
        <f t="shared" si="103"/>
        <v>0.76728395061728394</v>
      </c>
      <c r="AB213" s="61">
        <f t="shared" si="104"/>
        <v>293.34800000000001</v>
      </c>
      <c r="AC213" s="62">
        <f t="shared" si="105"/>
        <v>0.51736860670194007</v>
      </c>
      <c r="AD213" s="63">
        <f t="shared" si="106"/>
        <v>283.404</v>
      </c>
      <c r="AE213" s="62">
        <f t="shared" si="107"/>
        <v>0.34988148148148146</v>
      </c>
      <c r="AF213" s="89">
        <f t="shared" si="108"/>
        <v>3778.7200000000003</v>
      </c>
    </row>
    <row r="214" spans="1:32" x14ac:dyDescent="0.25">
      <c r="A214" s="7" t="s">
        <v>26</v>
      </c>
      <c r="B214" s="8">
        <v>28550</v>
      </c>
      <c r="C214" s="8">
        <v>952</v>
      </c>
      <c r="D214" s="8">
        <v>254</v>
      </c>
      <c r="E214" s="8">
        <v>23</v>
      </c>
      <c r="F214" s="8">
        <v>91</v>
      </c>
      <c r="G214" s="8">
        <v>192</v>
      </c>
      <c r="H214" s="8">
        <v>14</v>
      </c>
      <c r="I214" s="8">
        <v>93</v>
      </c>
      <c r="J214" s="8">
        <v>567</v>
      </c>
      <c r="K214" s="8">
        <v>73</v>
      </c>
      <c r="L214" s="8">
        <v>87</v>
      </c>
      <c r="M214" s="37">
        <v>7.58</v>
      </c>
      <c r="N214" s="37">
        <v>7.73</v>
      </c>
      <c r="O214" s="37">
        <v>1.389</v>
      </c>
      <c r="P214" s="37">
        <v>1.22</v>
      </c>
      <c r="Q214" s="37"/>
      <c r="R214" s="37"/>
      <c r="S214" s="37"/>
      <c r="T214" s="37"/>
      <c r="U214" s="37"/>
      <c r="V214" s="37"/>
      <c r="W214" s="37"/>
      <c r="X214" s="37"/>
      <c r="Y214" s="8">
        <v>22451</v>
      </c>
      <c r="Z214" s="9">
        <f t="shared" si="102"/>
        <v>0.78637478108581438</v>
      </c>
      <c r="AA214" s="60">
        <f t="shared" si="103"/>
        <v>0.58765432098765435</v>
      </c>
      <c r="AB214" s="61">
        <f t="shared" si="104"/>
        <v>241.80799999999999</v>
      </c>
      <c r="AC214" s="62">
        <f t="shared" si="105"/>
        <v>0.42646913580246915</v>
      </c>
      <c r="AD214" s="63">
        <f t="shared" si="106"/>
        <v>182.78399999999999</v>
      </c>
      <c r="AE214" s="62">
        <f t="shared" si="107"/>
        <v>0.22565925925925925</v>
      </c>
      <c r="AF214" s="89">
        <f t="shared" si="108"/>
        <v>2437.1200000000003</v>
      </c>
    </row>
    <row r="215" spans="1:32" x14ac:dyDescent="0.25">
      <c r="A215" s="7" t="s">
        <v>27</v>
      </c>
      <c r="B215" s="8">
        <v>27242</v>
      </c>
      <c r="C215" s="8">
        <v>879</v>
      </c>
      <c r="D215" s="8">
        <v>240</v>
      </c>
      <c r="E215" s="8">
        <v>48</v>
      </c>
      <c r="F215" s="8">
        <v>80</v>
      </c>
      <c r="G215" s="8">
        <v>203</v>
      </c>
      <c r="H215" s="8">
        <v>12</v>
      </c>
      <c r="I215" s="8">
        <v>94</v>
      </c>
      <c r="J215" s="8">
        <v>655</v>
      </c>
      <c r="K215" s="8">
        <v>95</v>
      </c>
      <c r="L215" s="8">
        <v>86</v>
      </c>
      <c r="M215" s="37">
        <v>7.54</v>
      </c>
      <c r="N215" s="37">
        <v>8.0299999999999994</v>
      </c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8">
        <v>23431</v>
      </c>
      <c r="Z215" s="9">
        <f t="shared" si="102"/>
        <v>0.86010571911019751</v>
      </c>
      <c r="AA215" s="60">
        <f t="shared" si="103"/>
        <v>0.54259259259259263</v>
      </c>
      <c r="AB215" s="61">
        <f t="shared" si="104"/>
        <v>210.96</v>
      </c>
      <c r="AC215" s="62">
        <f t="shared" si="105"/>
        <v>0.3720634920634921</v>
      </c>
      <c r="AD215" s="63">
        <f t="shared" si="106"/>
        <v>178.43700000000001</v>
      </c>
      <c r="AE215" s="62">
        <f t="shared" si="107"/>
        <v>0.2202925925925926</v>
      </c>
      <c r="AF215" s="89">
        <f t="shared" si="108"/>
        <v>2379.1600000000003</v>
      </c>
    </row>
    <row r="216" spans="1:32" x14ac:dyDescent="0.25">
      <c r="A216" s="7" t="s">
        <v>28</v>
      </c>
      <c r="B216" s="8">
        <v>27313</v>
      </c>
      <c r="C216" s="8">
        <v>881</v>
      </c>
      <c r="D216" s="8">
        <v>320</v>
      </c>
      <c r="E216" s="8">
        <v>54</v>
      </c>
      <c r="F216" s="8">
        <v>83</v>
      </c>
      <c r="G216" s="8">
        <v>324</v>
      </c>
      <c r="H216" s="8">
        <v>24</v>
      </c>
      <c r="I216" s="8">
        <v>92</v>
      </c>
      <c r="J216" s="8">
        <v>905</v>
      </c>
      <c r="K216" s="8">
        <v>112</v>
      </c>
      <c r="L216" s="8">
        <v>88</v>
      </c>
      <c r="M216" s="37">
        <v>7.51</v>
      </c>
      <c r="N216" s="37">
        <v>8.08</v>
      </c>
      <c r="O216" s="37">
        <v>1.7549999999999999</v>
      </c>
      <c r="P216" s="37">
        <v>1.4450000000000001</v>
      </c>
      <c r="Q216" s="37"/>
      <c r="R216" s="37"/>
      <c r="S216" s="37"/>
      <c r="T216" s="37"/>
      <c r="U216" s="37"/>
      <c r="V216" s="37"/>
      <c r="W216" s="37"/>
      <c r="X216" s="37"/>
      <c r="Y216" s="8">
        <v>22678</v>
      </c>
      <c r="Z216" s="9">
        <f t="shared" si="102"/>
        <v>0.83030058946289309</v>
      </c>
      <c r="AA216" s="60">
        <f t="shared" si="103"/>
        <v>0.54382716049382718</v>
      </c>
      <c r="AB216" s="61">
        <f t="shared" si="104"/>
        <v>281.92</v>
      </c>
      <c r="AC216" s="62">
        <f t="shared" si="105"/>
        <v>0.49721340388007057</v>
      </c>
      <c r="AD216" s="63">
        <f t="shared" si="106"/>
        <v>285.44400000000002</v>
      </c>
      <c r="AE216" s="62">
        <f t="shared" si="107"/>
        <v>0.35240000000000005</v>
      </c>
      <c r="AF216" s="89">
        <f t="shared" si="108"/>
        <v>3805.92</v>
      </c>
    </row>
    <row r="217" spans="1:32" x14ac:dyDescent="0.25">
      <c r="A217" s="7" t="s">
        <v>29</v>
      </c>
      <c r="B217" s="8">
        <v>28900</v>
      </c>
      <c r="C217" s="41">
        <v>963</v>
      </c>
      <c r="D217" s="8">
        <v>275</v>
      </c>
      <c r="E217" s="8">
        <v>50</v>
      </c>
      <c r="F217" s="8">
        <v>82</v>
      </c>
      <c r="G217" s="8">
        <v>302</v>
      </c>
      <c r="H217" s="8">
        <v>24</v>
      </c>
      <c r="I217" s="8">
        <v>92</v>
      </c>
      <c r="J217" s="8">
        <v>719</v>
      </c>
      <c r="K217" s="8">
        <v>93</v>
      </c>
      <c r="L217" s="8">
        <v>87</v>
      </c>
      <c r="M217" s="37">
        <v>7.67</v>
      </c>
      <c r="N217" s="37">
        <v>8.42</v>
      </c>
      <c r="O217" s="37">
        <v>1.5609999999999999</v>
      </c>
      <c r="P217" s="37">
        <v>1.4350000000000001</v>
      </c>
      <c r="Q217" s="37"/>
      <c r="R217" s="37"/>
      <c r="S217" s="37"/>
      <c r="T217" s="37"/>
      <c r="U217" s="37"/>
      <c r="V217" s="37"/>
      <c r="W217" s="37"/>
      <c r="X217" s="37"/>
      <c r="Y217" s="8">
        <v>22143</v>
      </c>
      <c r="Z217" s="9">
        <f t="shared" si="102"/>
        <v>0.76619377162629754</v>
      </c>
      <c r="AA217" s="60">
        <f t="shared" si="103"/>
        <v>0.59444444444444444</v>
      </c>
      <c r="AB217" s="61">
        <f t="shared" si="104"/>
        <v>264.82499999999999</v>
      </c>
      <c r="AC217" s="62">
        <f t="shared" si="105"/>
        <v>0.46706349206349207</v>
      </c>
      <c r="AD217" s="63">
        <f t="shared" si="106"/>
        <v>290.82600000000002</v>
      </c>
      <c r="AE217" s="62">
        <f t="shared" si="107"/>
        <v>0.35904444444444444</v>
      </c>
      <c r="AF217" s="89">
        <f t="shared" si="108"/>
        <v>3877.6800000000003</v>
      </c>
    </row>
    <row r="218" spans="1:32" x14ac:dyDescent="0.25">
      <c r="A218" s="7" t="s">
        <v>36</v>
      </c>
      <c r="B218" s="8">
        <v>40264</v>
      </c>
      <c r="C218" s="8">
        <v>1299</v>
      </c>
      <c r="D218" s="8">
        <v>161</v>
      </c>
      <c r="E218" s="8">
        <v>16</v>
      </c>
      <c r="F218" s="8">
        <v>90</v>
      </c>
      <c r="G218" s="8">
        <v>199</v>
      </c>
      <c r="H218" s="8">
        <v>10</v>
      </c>
      <c r="I218" s="8">
        <v>95</v>
      </c>
      <c r="J218" s="8">
        <v>538</v>
      </c>
      <c r="K218" s="8">
        <v>63</v>
      </c>
      <c r="L218" s="8">
        <v>88</v>
      </c>
      <c r="M218" s="37">
        <v>7.67</v>
      </c>
      <c r="N218" s="37">
        <v>8.0299999999999994</v>
      </c>
      <c r="O218" s="37">
        <v>1.742</v>
      </c>
      <c r="P218" s="37">
        <v>1.4159999999999999</v>
      </c>
      <c r="Q218" s="37"/>
      <c r="R218" s="37"/>
      <c r="S218" s="37"/>
      <c r="T218" s="37"/>
      <c r="U218" s="37"/>
      <c r="V218" s="37"/>
      <c r="W218" s="37"/>
      <c r="X218" s="37"/>
      <c r="Y218" s="8">
        <v>24101</v>
      </c>
      <c r="Z218" s="9">
        <f t="shared" si="102"/>
        <v>0.59857440890125169</v>
      </c>
      <c r="AA218" s="60">
        <f t="shared" si="103"/>
        <v>0.80185185185185182</v>
      </c>
      <c r="AB218" s="61">
        <f t="shared" si="104"/>
        <v>209.13900000000001</v>
      </c>
      <c r="AC218" s="62">
        <f t="shared" si="105"/>
        <v>0.36885185185185188</v>
      </c>
      <c r="AD218" s="63">
        <f t="shared" si="106"/>
        <v>258.50099999999998</v>
      </c>
      <c r="AE218" s="62">
        <f t="shared" si="107"/>
        <v>0.319137037037037</v>
      </c>
      <c r="AF218" s="89">
        <f t="shared" si="108"/>
        <v>3446.6800000000003</v>
      </c>
    </row>
    <row r="219" spans="1:32" x14ac:dyDescent="0.25">
      <c r="A219" s="7" t="s">
        <v>30</v>
      </c>
      <c r="B219" s="8">
        <v>31809</v>
      </c>
      <c r="C219" s="8">
        <v>1060</v>
      </c>
      <c r="D219" s="8">
        <v>224</v>
      </c>
      <c r="E219" s="8">
        <v>16</v>
      </c>
      <c r="F219" s="8">
        <v>93</v>
      </c>
      <c r="G219" s="8">
        <v>299</v>
      </c>
      <c r="H219" s="8">
        <v>27</v>
      </c>
      <c r="I219" s="8">
        <v>91</v>
      </c>
      <c r="J219" s="8">
        <v>777</v>
      </c>
      <c r="K219" s="8">
        <v>96</v>
      </c>
      <c r="L219" s="8">
        <v>88</v>
      </c>
      <c r="M219" s="37">
        <v>7.58</v>
      </c>
      <c r="N219" s="37">
        <v>7.81</v>
      </c>
      <c r="O219" s="37">
        <v>1.5609999999999999</v>
      </c>
      <c r="P219" s="37">
        <v>1.325</v>
      </c>
      <c r="Q219" s="37"/>
      <c r="R219" s="37"/>
      <c r="S219" s="37"/>
      <c r="T219" s="37"/>
      <c r="U219" s="37"/>
      <c r="V219" s="37"/>
      <c r="W219" s="37"/>
      <c r="X219" s="37"/>
      <c r="Y219" s="8">
        <v>22640</v>
      </c>
      <c r="Z219" s="9">
        <f t="shared" si="102"/>
        <v>0.71174824735137854</v>
      </c>
      <c r="AA219" s="60">
        <f t="shared" si="103"/>
        <v>0.65432098765432101</v>
      </c>
      <c r="AB219" s="61">
        <f t="shared" si="104"/>
        <v>237.44</v>
      </c>
      <c r="AC219" s="62">
        <f t="shared" si="105"/>
        <v>0.41876543209876543</v>
      </c>
      <c r="AD219" s="63">
        <f t="shared" si="106"/>
        <v>316.94</v>
      </c>
      <c r="AE219" s="62">
        <f t="shared" si="107"/>
        <v>0.39128395061728394</v>
      </c>
      <c r="AF219" s="89">
        <f t="shared" si="108"/>
        <v>4225.8666666666668</v>
      </c>
    </row>
    <row r="220" spans="1:32" ht="13" thickBot="1" x14ac:dyDescent="0.3">
      <c r="A220" s="7" t="s">
        <v>31</v>
      </c>
      <c r="B220" s="8">
        <v>32364</v>
      </c>
      <c r="C220" s="8">
        <v>1044</v>
      </c>
      <c r="D220" s="8">
        <v>331</v>
      </c>
      <c r="E220" s="8">
        <v>27</v>
      </c>
      <c r="F220" s="8">
        <v>92</v>
      </c>
      <c r="G220" s="8">
        <v>199</v>
      </c>
      <c r="H220" s="8">
        <v>33</v>
      </c>
      <c r="I220" s="8">
        <v>83</v>
      </c>
      <c r="J220" s="8">
        <v>775</v>
      </c>
      <c r="K220" s="8">
        <v>139</v>
      </c>
      <c r="L220" s="8">
        <v>82</v>
      </c>
      <c r="M220" s="37">
        <v>7.83</v>
      </c>
      <c r="N220" s="37">
        <v>7.49</v>
      </c>
      <c r="O220" s="37">
        <v>1.3440000000000001</v>
      </c>
      <c r="P220" s="37">
        <v>1.3280000000000001</v>
      </c>
      <c r="Q220" s="37"/>
      <c r="R220" s="37"/>
      <c r="S220" s="37"/>
      <c r="T220" s="37"/>
      <c r="U220" s="37"/>
      <c r="V220" s="37"/>
      <c r="W220" s="37"/>
      <c r="X220" s="37"/>
      <c r="Y220" s="8">
        <v>25049</v>
      </c>
      <c r="Z220" s="9">
        <f t="shared" si="102"/>
        <v>0.77397725868248668</v>
      </c>
      <c r="AA220" s="60">
        <f t="shared" si="103"/>
        <v>0.64444444444444449</v>
      </c>
      <c r="AB220" s="61">
        <f t="shared" si="104"/>
        <v>345.56400000000002</v>
      </c>
      <c r="AC220" s="62">
        <f t="shared" si="105"/>
        <v>0.60946031746031748</v>
      </c>
      <c r="AD220" s="63">
        <f t="shared" si="106"/>
        <v>207.756</v>
      </c>
      <c r="AE220" s="62">
        <f t="shared" si="107"/>
        <v>0.25648888888888888</v>
      </c>
      <c r="AF220" s="89">
        <f t="shared" si="108"/>
        <v>2770.0800000000004</v>
      </c>
    </row>
    <row r="221" spans="1:32" ht="13" thickTop="1" x14ac:dyDescent="0.25">
      <c r="A221" s="10" t="s">
        <v>82</v>
      </c>
      <c r="B221" s="11">
        <f t="shared" ref="B221:P221" si="109">SUM(B209:B220)</f>
        <v>364970</v>
      </c>
      <c r="C221" s="11">
        <f t="shared" si="109"/>
        <v>11998</v>
      </c>
      <c r="D221" s="11">
        <f t="shared" si="109"/>
        <v>3266</v>
      </c>
      <c r="E221" s="11">
        <f>SUM(E209:E220)</f>
        <v>439</v>
      </c>
      <c r="F221" s="11">
        <f>SUM(F209:F220)</f>
        <v>1030</v>
      </c>
      <c r="G221" s="11">
        <f>SUM(G209:G220)</f>
        <v>3045</v>
      </c>
      <c r="H221" s="11">
        <f>SUM(H209:H220)</f>
        <v>237</v>
      </c>
      <c r="I221" s="11">
        <f>SUM(I209:I220)</f>
        <v>1103</v>
      </c>
      <c r="J221" s="11">
        <f t="shared" si="109"/>
        <v>8771</v>
      </c>
      <c r="K221" s="11">
        <f>SUM(K209:K220)</f>
        <v>1340</v>
      </c>
      <c r="L221" s="11">
        <f>SUM(L209:L220)</f>
        <v>1015</v>
      </c>
      <c r="M221" s="40">
        <f t="shared" si="109"/>
        <v>92.089999999999989</v>
      </c>
      <c r="N221" s="40">
        <f t="shared" si="109"/>
        <v>94.759999999999991</v>
      </c>
      <c r="O221" s="40">
        <f t="shared" si="109"/>
        <v>13.958</v>
      </c>
      <c r="P221" s="40">
        <f t="shared" si="109"/>
        <v>12.186999999999999</v>
      </c>
      <c r="Q221" s="40"/>
      <c r="R221" s="40"/>
      <c r="S221" s="40"/>
      <c r="T221" s="40"/>
      <c r="U221" s="40"/>
      <c r="V221" s="40"/>
      <c r="W221" s="40"/>
      <c r="X221" s="40"/>
      <c r="Y221" s="11">
        <f>SUM(Y209:Y220)</f>
        <v>277306</v>
      </c>
      <c r="Z221" s="11">
        <f>SUM(Z209:Z220)</f>
        <v>9.2641519608342833</v>
      </c>
      <c r="AA221" s="64"/>
      <c r="AB221" s="65"/>
      <c r="AC221" s="66"/>
      <c r="AD221" s="67"/>
      <c r="AE221" s="66"/>
      <c r="AF221" s="85"/>
    </row>
    <row r="222" spans="1:32" ht="13" thickBot="1" x14ac:dyDescent="0.3">
      <c r="A222" s="13" t="s">
        <v>83</v>
      </c>
      <c r="B222" s="14">
        <f>AVERAGE(B209:B220)</f>
        <v>30414.166666666668</v>
      </c>
      <c r="C222" s="14">
        <f t="shared" ref="C222:J222" si="110">AVERAGE(C209:C220)</f>
        <v>999.83333333333337</v>
      </c>
      <c r="D222" s="14">
        <f t="shared" si="110"/>
        <v>272.16666666666669</v>
      </c>
      <c r="E222" s="14">
        <f>AVERAGE(E209:E220)</f>
        <v>36.583333333333336</v>
      </c>
      <c r="F222" s="14">
        <f>AVERAGE(F209:F220)</f>
        <v>85.833333333333329</v>
      </c>
      <c r="G222" s="14">
        <f>AVERAGE(G209:G220)</f>
        <v>253.75</v>
      </c>
      <c r="H222" s="14">
        <f>AVERAGE(H209:H220)</f>
        <v>19.75</v>
      </c>
      <c r="I222" s="14">
        <f>AVERAGE(I209:I220)</f>
        <v>91.916666666666671</v>
      </c>
      <c r="J222" s="14">
        <f t="shared" si="110"/>
        <v>730.91666666666663</v>
      </c>
      <c r="K222" s="14">
        <f>AVERAGE(K209:K220)</f>
        <v>111.66666666666667</v>
      </c>
      <c r="L222" s="14">
        <f>AVERAGE(L209:L220)</f>
        <v>84.583333333333329</v>
      </c>
      <c r="M222" s="22">
        <f t="shared" ref="M222:Z222" si="111">AVERAGE(M209:M220)</f>
        <v>7.6741666666666655</v>
      </c>
      <c r="N222" s="22">
        <f t="shared" si="111"/>
        <v>7.8966666666666656</v>
      </c>
      <c r="O222" s="22">
        <f t="shared" si="111"/>
        <v>1.3957999999999999</v>
      </c>
      <c r="P222" s="22">
        <f t="shared" si="111"/>
        <v>1.2186999999999999</v>
      </c>
      <c r="Q222" s="22"/>
      <c r="R222" s="22"/>
      <c r="S222" s="22"/>
      <c r="T222" s="22"/>
      <c r="U222" s="22"/>
      <c r="V222" s="22"/>
      <c r="W222" s="22"/>
      <c r="X222" s="22"/>
      <c r="Y222" s="14">
        <f t="shared" si="111"/>
        <v>23108.833333333332</v>
      </c>
      <c r="Z222" s="22">
        <f t="shared" si="111"/>
        <v>0.7720126634028569</v>
      </c>
      <c r="AA222" s="68">
        <f t="shared" ref="AA222" si="112">C222/$C$2</f>
        <v>0.61718106995884781</v>
      </c>
      <c r="AB222" s="69">
        <f t="shared" ref="AB222" si="113">(C222*D222)/1000</f>
        <v>272.12130555555558</v>
      </c>
      <c r="AC222" s="70">
        <f t="shared" si="105"/>
        <v>0.47993175582990399</v>
      </c>
      <c r="AD222" s="71">
        <f t="shared" ref="AD222" si="114">(C222*G222)/1000</f>
        <v>253.70770833333333</v>
      </c>
      <c r="AE222" s="70">
        <f t="shared" si="107"/>
        <v>0.31321939300411522</v>
      </c>
      <c r="AF222" s="86">
        <f>AVERAGE(AF209:AF220)</f>
        <v>3347.6544444444448</v>
      </c>
    </row>
    <row r="223" spans="1:32" ht="13" thickTop="1" x14ac:dyDescent="0.25"/>
    <row r="224" spans="1:32" ht="13" thickBot="1" x14ac:dyDescent="0.3"/>
    <row r="225" spans="1:32" ht="13" thickTop="1" x14ac:dyDescent="0.25">
      <c r="A225" s="27" t="s">
        <v>5</v>
      </c>
      <c r="B225" s="28" t="s">
        <v>6</v>
      </c>
      <c r="C225" s="28" t="s">
        <v>6</v>
      </c>
      <c r="D225" s="28" t="s">
        <v>7</v>
      </c>
      <c r="E225" s="28" t="s">
        <v>8</v>
      </c>
      <c r="F225" s="38" t="s">
        <v>2</v>
      </c>
      <c r="G225" s="28" t="s">
        <v>9</v>
      </c>
      <c r="H225" s="28" t="s">
        <v>10</v>
      </c>
      <c r="I225" s="38" t="s">
        <v>3</v>
      </c>
      <c r="J225" s="28" t="s">
        <v>11</v>
      </c>
      <c r="K225" s="28" t="s">
        <v>12</v>
      </c>
      <c r="L225" s="38" t="s">
        <v>13</v>
      </c>
      <c r="M225" s="28" t="s">
        <v>61</v>
      </c>
      <c r="N225" s="28" t="s">
        <v>62</v>
      </c>
      <c r="O225" s="28" t="s">
        <v>63</v>
      </c>
      <c r="P225" s="28" t="s">
        <v>64</v>
      </c>
      <c r="Q225" s="28"/>
      <c r="R225" s="28"/>
      <c r="S225" s="28"/>
      <c r="T225" s="28"/>
      <c r="U225" s="28"/>
      <c r="V225" s="28"/>
      <c r="W225" s="28"/>
      <c r="X225" s="28"/>
      <c r="Y225" s="29" t="s">
        <v>46</v>
      </c>
      <c r="Z225" s="29" t="s">
        <v>14</v>
      </c>
      <c r="AA225" s="52" t="s">
        <v>47</v>
      </c>
      <c r="AB225" s="53" t="s">
        <v>48</v>
      </c>
      <c r="AC225" s="54" t="s">
        <v>49</v>
      </c>
      <c r="AD225" s="55" t="s">
        <v>47</v>
      </c>
      <c r="AE225" s="54" t="s">
        <v>47</v>
      </c>
      <c r="AF225" s="52" t="s">
        <v>140</v>
      </c>
    </row>
    <row r="226" spans="1:32" ht="13" thickBot="1" x14ac:dyDescent="0.3">
      <c r="A226" s="30" t="s">
        <v>84</v>
      </c>
      <c r="B226" s="31" t="s">
        <v>16</v>
      </c>
      <c r="C226" s="32" t="s">
        <v>17</v>
      </c>
      <c r="D226" s="31" t="s">
        <v>40</v>
      </c>
      <c r="E226" s="31" t="s">
        <v>40</v>
      </c>
      <c r="F226" s="39" t="s">
        <v>66</v>
      </c>
      <c r="G226" s="31" t="s">
        <v>40</v>
      </c>
      <c r="H226" s="31" t="s">
        <v>40</v>
      </c>
      <c r="I226" s="39" t="s">
        <v>66</v>
      </c>
      <c r="J226" s="31" t="s">
        <v>40</v>
      </c>
      <c r="K226" s="31" t="s">
        <v>40</v>
      </c>
      <c r="L226" s="39" t="s">
        <v>66</v>
      </c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2" t="s">
        <v>51</v>
      </c>
      <c r="Z226" s="32" t="s">
        <v>20</v>
      </c>
      <c r="AA226" s="56" t="s">
        <v>6</v>
      </c>
      <c r="AB226" s="57" t="s">
        <v>52</v>
      </c>
      <c r="AC226" s="58" t="s">
        <v>53</v>
      </c>
      <c r="AD226" s="59" t="s">
        <v>54</v>
      </c>
      <c r="AE226" s="58" t="s">
        <v>55</v>
      </c>
      <c r="AF226" s="88" t="s">
        <v>141</v>
      </c>
    </row>
    <row r="227" spans="1:32" ht="13" thickTop="1" x14ac:dyDescent="0.25">
      <c r="A227" s="7" t="s">
        <v>21</v>
      </c>
      <c r="B227" s="8">
        <v>31171</v>
      </c>
      <c r="C227" s="8">
        <v>1006</v>
      </c>
      <c r="D227" s="8">
        <v>372</v>
      </c>
      <c r="E227" s="8">
        <v>63</v>
      </c>
      <c r="F227" s="8">
        <v>83</v>
      </c>
      <c r="G227" s="8">
        <v>388</v>
      </c>
      <c r="H227" s="8">
        <v>64</v>
      </c>
      <c r="I227" s="8">
        <v>84</v>
      </c>
      <c r="J227" s="8">
        <v>838</v>
      </c>
      <c r="K227" s="8">
        <v>154</v>
      </c>
      <c r="L227" s="8">
        <v>82</v>
      </c>
      <c r="M227" s="37">
        <v>7.96</v>
      </c>
      <c r="N227" s="37">
        <v>7.54</v>
      </c>
      <c r="O227" s="37">
        <v>1.4430000000000001</v>
      </c>
      <c r="P227" s="37">
        <v>1.218</v>
      </c>
      <c r="Q227" s="37"/>
      <c r="R227" s="37"/>
      <c r="S227" s="37"/>
      <c r="T227" s="37"/>
      <c r="U227" s="37"/>
      <c r="V227" s="37"/>
      <c r="W227" s="37"/>
      <c r="X227" s="37"/>
      <c r="Y227" s="8">
        <v>24425</v>
      </c>
      <c r="Z227" s="9">
        <f t="shared" ref="Z227:Z238" si="115">Y227/B227</f>
        <v>0.78358089249623042</v>
      </c>
      <c r="AA227" s="60">
        <f>C227/$C$2</f>
        <v>0.62098765432098768</v>
      </c>
      <c r="AB227" s="61">
        <f>(C227*D227)/1000</f>
        <v>374.23200000000003</v>
      </c>
      <c r="AC227" s="62">
        <f>(AB227)/$E$3</f>
        <v>0.66002116402116406</v>
      </c>
      <c r="AD227" s="63">
        <f>(C227*G227)/1000</f>
        <v>390.32799999999997</v>
      </c>
      <c r="AE227" s="62">
        <f>(AD227)/$G$3</f>
        <v>0.48188641975308638</v>
      </c>
      <c r="AF227" s="89">
        <f>(0.8*C227*G227)/60</f>
        <v>5204.3733333333339</v>
      </c>
    </row>
    <row r="228" spans="1:32" x14ac:dyDescent="0.25">
      <c r="A228" s="7" t="s">
        <v>22</v>
      </c>
      <c r="B228" s="8">
        <v>27764</v>
      </c>
      <c r="C228" s="8">
        <v>992</v>
      </c>
      <c r="D228" s="8">
        <v>267</v>
      </c>
      <c r="E228" s="8">
        <v>41</v>
      </c>
      <c r="F228" s="8">
        <v>85</v>
      </c>
      <c r="G228" s="8">
        <v>251</v>
      </c>
      <c r="H228" s="8">
        <v>32</v>
      </c>
      <c r="I228" s="8">
        <v>87</v>
      </c>
      <c r="J228" s="8">
        <v>622</v>
      </c>
      <c r="K228" s="8">
        <v>140</v>
      </c>
      <c r="L228" s="8">
        <v>78</v>
      </c>
      <c r="M228" s="37">
        <v>7.57</v>
      </c>
      <c r="N228" s="37">
        <v>7.72</v>
      </c>
      <c r="O228" s="37">
        <v>1.3879999999999999</v>
      </c>
      <c r="P228" s="37">
        <v>1.345</v>
      </c>
      <c r="Q228" s="37"/>
      <c r="R228" s="37"/>
      <c r="S228" s="37"/>
      <c r="T228" s="37"/>
      <c r="U228" s="37"/>
      <c r="V228" s="37"/>
      <c r="W228" s="37"/>
      <c r="X228" s="37"/>
      <c r="Y228" s="8">
        <v>22474</v>
      </c>
      <c r="Z228" s="9">
        <f t="shared" si="115"/>
        <v>0.80946549488546315</v>
      </c>
      <c r="AA228" s="60">
        <f t="shared" ref="AA228:AA238" si="116">C228/$C$2</f>
        <v>0.61234567901234571</v>
      </c>
      <c r="AB228" s="61">
        <f t="shared" ref="AB228:AB238" si="117">(C228*D228)/1000</f>
        <v>264.86399999999998</v>
      </c>
      <c r="AC228" s="62">
        <f t="shared" ref="AC228:AC240" si="118">(AB228)/$E$3</f>
        <v>0.46713227513227507</v>
      </c>
      <c r="AD228" s="63">
        <f t="shared" ref="AD228:AD238" si="119">(C228*G228)/1000</f>
        <v>248.99199999999999</v>
      </c>
      <c r="AE228" s="62">
        <f t="shared" ref="AE228:AE240" si="120">(AD228)/$G$3</f>
        <v>0.30739753086419752</v>
      </c>
      <c r="AF228" s="89">
        <f t="shared" ref="AF228:AF238" si="121">(0.8*C228*G228)/60</f>
        <v>3319.8933333333334</v>
      </c>
    </row>
    <row r="229" spans="1:32" x14ac:dyDescent="0.25">
      <c r="A229" s="7" t="s">
        <v>23</v>
      </c>
      <c r="B229" s="8">
        <v>28843</v>
      </c>
      <c r="C229" s="8">
        <v>930</v>
      </c>
      <c r="D229" s="8">
        <v>205</v>
      </c>
      <c r="E229" s="8">
        <v>49</v>
      </c>
      <c r="F229" s="8">
        <v>76</v>
      </c>
      <c r="G229" s="8">
        <v>285</v>
      </c>
      <c r="H229" s="8">
        <v>45</v>
      </c>
      <c r="I229" s="8">
        <v>84</v>
      </c>
      <c r="J229" s="8">
        <v>753</v>
      </c>
      <c r="K229" s="8">
        <v>147</v>
      </c>
      <c r="L229" s="8">
        <v>81</v>
      </c>
      <c r="M229" s="37">
        <v>7.61</v>
      </c>
      <c r="N229" s="37">
        <v>7.98</v>
      </c>
      <c r="O229" s="37">
        <v>1.252</v>
      </c>
      <c r="P229" s="37">
        <v>1.3520000000000001</v>
      </c>
      <c r="Q229" s="37"/>
      <c r="R229" s="37"/>
      <c r="S229" s="37"/>
      <c r="T229" s="37"/>
      <c r="U229" s="37"/>
      <c r="V229" s="37"/>
      <c r="W229" s="37"/>
      <c r="X229" s="37"/>
      <c r="Y229" s="8">
        <v>23704</v>
      </c>
      <c r="Z229" s="9">
        <f t="shared" si="115"/>
        <v>0.82182851991817774</v>
      </c>
      <c r="AA229" s="60">
        <f t="shared" si="116"/>
        <v>0.57407407407407407</v>
      </c>
      <c r="AB229" s="61">
        <f t="shared" si="117"/>
        <v>190.65</v>
      </c>
      <c r="AC229" s="62">
        <f t="shared" si="118"/>
        <v>0.33624338624338623</v>
      </c>
      <c r="AD229" s="63">
        <f t="shared" si="119"/>
        <v>265.05</v>
      </c>
      <c r="AE229" s="62">
        <f t="shared" si="120"/>
        <v>0.32722222222222225</v>
      </c>
      <c r="AF229" s="89">
        <f t="shared" si="121"/>
        <v>3534</v>
      </c>
    </row>
    <row r="230" spans="1:32" x14ac:dyDescent="0.25">
      <c r="A230" s="7" t="s">
        <v>24</v>
      </c>
      <c r="B230" s="8">
        <v>33644</v>
      </c>
      <c r="C230" s="8">
        <v>1121</v>
      </c>
      <c r="D230" s="8">
        <v>257</v>
      </c>
      <c r="E230" s="8">
        <v>44</v>
      </c>
      <c r="F230" s="8">
        <v>83</v>
      </c>
      <c r="G230" s="8">
        <v>243</v>
      </c>
      <c r="H230" s="8">
        <v>41</v>
      </c>
      <c r="I230" s="8">
        <v>83</v>
      </c>
      <c r="J230" s="8">
        <v>680</v>
      </c>
      <c r="K230" s="8">
        <v>128</v>
      </c>
      <c r="L230" s="8">
        <v>81</v>
      </c>
      <c r="M230" s="37">
        <v>7.64</v>
      </c>
      <c r="N230" s="37">
        <v>7.82</v>
      </c>
      <c r="O230" s="37">
        <v>1.206</v>
      </c>
      <c r="P230" s="37">
        <v>1.095</v>
      </c>
      <c r="Q230" s="37"/>
      <c r="R230" s="37"/>
      <c r="S230" s="37"/>
      <c r="T230" s="37"/>
      <c r="U230" s="37"/>
      <c r="V230" s="37"/>
      <c r="W230" s="37"/>
      <c r="X230" s="37"/>
      <c r="Y230" s="8">
        <v>23994</v>
      </c>
      <c r="Z230" s="9">
        <f t="shared" si="115"/>
        <v>0.71317322553798601</v>
      </c>
      <c r="AA230" s="60">
        <f t="shared" si="116"/>
        <v>0.69197530864197532</v>
      </c>
      <c r="AB230" s="61">
        <f t="shared" si="117"/>
        <v>288.09699999999998</v>
      </c>
      <c r="AC230" s="62">
        <f t="shared" si="118"/>
        <v>0.50810758377425036</v>
      </c>
      <c r="AD230" s="63">
        <f t="shared" si="119"/>
        <v>272.40300000000002</v>
      </c>
      <c r="AE230" s="62">
        <f t="shared" si="120"/>
        <v>0.33630000000000004</v>
      </c>
      <c r="AF230" s="89">
        <f t="shared" si="121"/>
        <v>3632.0400000000004</v>
      </c>
    </row>
    <row r="231" spans="1:32" x14ac:dyDescent="0.25">
      <c r="A231" s="7" t="s">
        <v>25</v>
      </c>
      <c r="B231" s="8">
        <v>29411</v>
      </c>
      <c r="C231" s="8">
        <v>949</v>
      </c>
      <c r="D231" s="8">
        <v>362</v>
      </c>
      <c r="E231" s="8">
        <v>64</v>
      </c>
      <c r="F231" s="8">
        <v>82</v>
      </c>
      <c r="G231" s="8">
        <v>366</v>
      </c>
      <c r="H231" s="8">
        <v>37</v>
      </c>
      <c r="I231" s="8">
        <v>90</v>
      </c>
      <c r="J231" s="8">
        <v>946</v>
      </c>
      <c r="K231" s="8">
        <v>147</v>
      </c>
      <c r="L231" s="8">
        <v>84</v>
      </c>
      <c r="M231" s="37">
        <v>8.2200000000000006</v>
      </c>
      <c r="N231" s="37">
        <v>8.67</v>
      </c>
      <c r="O231" s="37">
        <v>1.5289999999999999</v>
      </c>
      <c r="P231" s="37">
        <v>1.425</v>
      </c>
      <c r="Q231" s="37"/>
      <c r="R231" s="37"/>
      <c r="S231" s="37"/>
      <c r="T231" s="37"/>
      <c r="U231" s="37"/>
      <c r="V231" s="37"/>
      <c r="W231" s="37"/>
      <c r="X231" s="37"/>
      <c r="Y231" s="8">
        <v>24979</v>
      </c>
      <c r="Z231" s="9">
        <f t="shared" si="115"/>
        <v>0.8493080820101323</v>
      </c>
      <c r="AA231" s="60">
        <f t="shared" si="116"/>
        <v>0.58580246913580247</v>
      </c>
      <c r="AB231" s="61">
        <f t="shared" si="117"/>
        <v>343.53800000000001</v>
      </c>
      <c r="AC231" s="62">
        <f t="shared" si="118"/>
        <v>0.60588712522045862</v>
      </c>
      <c r="AD231" s="63">
        <f t="shared" si="119"/>
        <v>347.334</v>
      </c>
      <c r="AE231" s="62">
        <f t="shared" si="120"/>
        <v>0.42880740740740741</v>
      </c>
      <c r="AF231" s="89">
        <f t="shared" si="121"/>
        <v>4631.12</v>
      </c>
    </row>
    <row r="232" spans="1:32" x14ac:dyDescent="0.25">
      <c r="A232" s="7" t="s">
        <v>26</v>
      </c>
      <c r="B232" s="8">
        <v>27896</v>
      </c>
      <c r="C232" s="8">
        <v>930</v>
      </c>
      <c r="D232" s="8">
        <v>184</v>
      </c>
      <c r="E232" s="8">
        <v>78</v>
      </c>
      <c r="F232" s="8">
        <v>57</v>
      </c>
      <c r="G232" s="8">
        <v>244</v>
      </c>
      <c r="H232" s="8">
        <v>39</v>
      </c>
      <c r="I232" s="8">
        <v>84</v>
      </c>
      <c r="J232" s="8">
        <v>519</v>
      </c>
      <c r="K232" s="8">
        <v>156</v>
      </c>
      <c r="L232" s="8">
        <v>70</v>
      </c>
      <c r="M232" s="37">
        <v>7.34</v>
      </c>
      <c r="N232" s="37">
        <v>7.89</v>
      </c>
      <c r="O232" s="37">
        <v>1.3320000000000001</v>
      </c>
      <c r="P232" s="37">
        <v>1.3879999999999999</v>
      </c>
      <c r="Q232" s="37"/>
      <c r="R232" s="37"/>
      <c r="S232" s="37"/>
      <c r="T232" s="37"/>
      <c r="U232" s="37"/>
      <c r="V232" s="37"/>
      <c r="W232" s="37"/>
      <c r="X232" s="37"/>
      <c r="Y232" s="8">
        <v>24738</v>
      </c>
      <c r="Z232" s="9">
        <f t="shared" si="115"/>
        <v>0.88679380556352161</v>
      </c>
      <c r="AA232" s="60">
        <f t="shared" si="116"/>
        <v>0.57407407407407407</v>
      </c>
      <c r="AB232" s="61">
        <f t="shared" si="117"/>
        <v>171.12</v>
      </c>
      <c r="AC232" s="62">
        <f t="shared" si="118"/>
        <v>0.30179894179894179</v>
      </c>
      <c r="AD232" s="63">
        <f t="shared" si="119"/>
        <v>226.92</v>
      </c>
      <c r="AE232" s="62">
        <f t="shared" si="120"/>
        <v>0.28014814814814815</v>
      </c>
      <c r="AF232" s="89">
        <f t="shared" si="121"/>
        <v>3025.6</v>
      </c>
    </row>
    <row r="233" spans="1:32" x14ac:dyDescent="0.25">
      <c r="A233" s="7" t="s">
        <v>27</v>
      </c>
      <c r="B233" s="8">
        <v>26590</v>
      </c>
      <c r="C233" s="8">
        <v>858</v>
      </c>
      <c r="D233" s="8">
        <v>317</v>
      </c>
      <c r="E233" s="8">
        <v>77</v>
      </c>
      <c r="F233" s="8">
        <v>76</v>
      </c>
      <c r="G233" s="8">
        <v>295</v>
      </c>
      <c r="H233" s="8">
        <v>36</v>
      </c>
      <c r="I233" s="8">
        <v>88</v>
      </c>
      <c r="J233" s="8">
        <v>581</v>
      </c>
      <c r="K233" s="8">
        <v>128</v>
      </c>
      <c r="L233" s="8">
        <v>78</v>
      </c>
      <c r="M233" s="37">
        <v>7.52</v>
      </c>
      <c r="N233" s="37">
        <v>8.5</v>
      </c>
      <c r="O233" s="37">
        <v>1.4</v>
      </c>
      <c r="P233" s="37">
        <v>1.3680000000000001</v>
      </c>
      <c r="Q233" s="37"/>
      <c r="R233" s="37"/>
      <c r="S233" s="37"/>
      <c r="T233" s="37"/>
      <c r="U233" s="37"/>
      <c r="V233" s="37"/>
      <c r="W233" s="37"/>
      <c r="X233" s="37"/>
      <c r="Y233" s="8">
        <v>24786</v>
      </c>
      <c r="Z233" s="9">
        <f t="shared" si="115"/>
        <v>0.93215494546822109</v>
      </c>
      <c r="AA233" s="60">
        <f t="shared" si="116"/>
        <v>0.52962962962962967</v>
      </c>
      <c r="AB233" s="61">
        <f t="shared" si="117"/>
        <v>271.98599999999999</v>
      </c>
      <c r="AC233" s="62">
        <f t="shared" si="118"/>
        <v>0.47969312169312167</v>
      </c>
      <c r="AD233" s="63">
        <f t="shared" si="119"/>
        <v>253.11</v>
      </c>
      <c r="AE233" s="62">
        <f t="shared" si="120"/>
        <v>0.31248148148148147</v>
      </c>
      <c r="AF233" s="89">
        <f t="shared" si="121"/>
        <v>3374.8000000000006</v>
      </c>
    </row>
    <row r="234" spans="1:32" x14ac:dyDescent="0.25">
      <c r="A234" s="7" t="s">
        <v>28</v>
      </c>
      <c r="B234" s="8">
        <v>26867</v>
      </c>
      <c r="C234" s="8">
        <v>867</v>
      </c>
      <c r="D234" s="8">
        <v>341</v>
      </c>
      <c r="E234" s="8">
        <v>67</v>
      </c>
      <c r="F234" s="8">
        <v>80</v>
      </c>
      <c r="G234" s="8">
        <v>314</v>
      </c>
      <c r="H234" s="8">
        <v>24</v>
      </c>
      <c r="I234" s="8">
        <v>92</v>
      </c>
      <c r="J234" s="8">
        <v>756</v>
      </c>
      <c r="K234" s="8">
        <v>125</v>
      </c>
      <c r="L234" s="8">
        <v>84</v>
      </c>
      <c r="M234" s="37">
        <v>7.95</v>
      </c>
      <c r="N234" s="37">
        <v>8.6300000000000008</v>
      </c>
      <c r="O234" s="37">
        <v>1.302</v>
      </c>
      <c r="P234" s="37">
        <v>1.3520000000000001</v>
      </c>
      <c r="Q234" s="37"/>
      <c r="R234" s="37"/>
      <c r="S234" s="37"/>
      <c r="T234" s="37"/>
      <c r="U234" s="37"/>
      <c r="V234" s="37"/>
      <c r="W234" s="37"/>
      <c r="X234" s="37"/>
      <c r="Y234" s="8">
        <v>24310</v>
      </c>
      <c r="Z234" s="9">
        <f t="shared" si="115"/>
        <v>0.90482748352998099</v>
      </c>
      <c r="AA234" s="60">
        <f t="shared" si="116"/>
        <v>0.53518518518518521</v>
      </c>
      <c r="AB234" s="61">
        <f t="shared" si="117"/>
        <v>295.64699999999999</v>
      </c>
      <c r="AC234" s="62">
        <f t="shared" si="118"/>
        <v>0.52142328042328046</v>
      </c>
      <c r="AD234" s="63">
        <f t="shared" si="119"/>
        <v>272.238</v>
      </c>
      <c r="AE234" s="62">
        <f t="shared" si="120"/>
        <v>0.33609629629629628</v>
      </c>
      <c r="AF234" s="89">
        <f t="shared" si="121"/>
        <v>3629.8399999999997</v>
      </c>
    </row>
    <row r="235" spans="1:32" x14ac:dyDescent="0.25">
      <c r="A235" s="7" t="s">
        <v>29</v>
      </c>
      <c r="B235" s="8">
        <v>31384</v>
      </c>
      <c r="C235" s="41">
        <v>1046</v>
      </c>
      <c r="D235" s="8">
        <v>208</v>
      </c>
      <c r="E235" s="8">
        <v>38</v>
      </c>
      <c r="F235" s="8">
        <v>82</v>
      </c>
      <c r="G235" s="8">
        <v>240</v>
      </c>
      <c r="H235" s="8">
        <v>22</v>
      </c>
      <c r="I235" s="8">
        <v>91</v>
      </c>
      <c r="J235" s="8">
        <v>665</v>
      </c>
      <c r="K235" s="8">
        <v>99</v>
      </c>
      <c r="L235" s="8">
        <v>85</v>
      </c>
      <c r="M235" s="37">
        <v>8.0399999999999991</v>
      </c>
      <c r="N235" s="37">
        <v>8.4</v>
      </c>
      <c r="O235" s="37">
        <v>1.413</v>
      </c>
      <c r="P235" s="37">
        <v>1.4890000000000001</v>
      </c>
      <c r="Q235" s="37"/>
      <c r="R235" s="37"/>
      <c r="S235" s="37"/>
      <c r="T235" s="37"/>
      <c r="U235" s="37"/>
      <c r="V235" s="37"/>
      <c r="W235" s="37"/>
      <c r="X235" s="37"/>
      <c r="Y235" s="8">
        <v>24570</v>
      </c>
      <c r="Z235" s="9">
        <f t="shared" si="115"/>
        <v>0.78288299770583736</v>
      </c>
      <c r="AA235" s="60">
        <f t="shared" si="116"/>
        <v>0.64567901234567904</v>
      </c>
      <c r="AB235" s="61">
        <f t="shared" si="117"/>
        <v>217.56800000000001</v>
      </c>
      <c r="AC235" s="62">
        <f t="shared" si="118"/>
        <v>0.38371781305114638</v>
      </c>
      <c r="AD235" s="63">
        <f t="shared" si="119"/>
        <v>251.04</v>
      </c>
      <c r="AE235" s="62">
        <f t="shared" si="120"/>
        <v>0.30992592592592594</v>
      </c>
      <c r="AF235" s="89">
        <f t="shared" si="121"/>
        <v>3347.2000000000003</v>
      </c>
    </row>
    <row r="236" spans="1:32" x14ac:dyDescent="0.25">
      <c r="A236" s="7" t="s">
        <v>36</v>
      </c>
      <c r="B236" s="8">
        <v>32102</v>
      </c>
      <c r="C236" s="8">
        <v>1036</v>
      </c>
      <c r="D236" s="8">
        <v>212</v>
      </c>
      <c r="E236" s="8">
        <v>30</v>
      </c>
      <c r="F236" s="8">
        <v>86</v>
      </c>
      <c r="G236" s="8">
        <v>188</v>
      </c>
      <c r="H236" s="8">
        <v>17</v>
      </c>
      <c r="I236" s="8">
        <v>91</v>
      </c>
      <c r="J236" s="8">
        <v>449</v>
      </c>
      <c r="K236" s="8">
        <v>92</v>
      </c>
      <c r="L236" s="8">
        <v>79</v>
      </c>
      <c r="M236" s="37">
        <v>7.84</v>
      </c>
      <c r="N236" s="37">
        <v>8.3800000000000008</v>
      </c>
      <c r="O236" s="37">
        <v>1.159</v>
      </c>
      <c r="P236" s="37">
        <v>1.2</v>
      </c>
      <c r="Q236" s="37"/>
      <c r="R236" s="37"/>
      <c r="S236" s="37"/>
      <c r="T236" s="37"/>
      <c r="U236" s="37"/>
      <c r="V236" s="37"/>
      <c r="W236" s="37"/>
      <c r="X236" s="37"/>
      <c r="Y236" s="8">
        <v>24537</v>
      </c>
      <c r="Z236" s="9">
        <f t="shared" si="115"/>
        <v>0.76434490062924432</v>
      </c>
      <c r="AA236" s="60">
        <f t="shared" si="116"/>
        <v>0.63950617283950617</v>
      </c>
      <c r="AB236" s="61">
        <f t="shared" si="117"/>
        <v>219.63200000000001</v>
      </c>
      <c r="AC236" s="62">
        <f t="shared" si="118"/>
        <v>0.38735802469135805</v>
      </c>
      <c r="AD236" s="63">
        <f t="shared" si="119"/>
        <v>194.768</v>
      </c>
      <c r="AE236" s="62">
        <f t="shared" si="120"/>
        <v>0.24045432098765432</v>
      </c>
      <c r="AF236" s="89">
        <f t="shared" si="121"/>
        <v>2596.9066666666672</v>
      </c>
    </row>
    <row r="237" spans="1:32" x14ac:dyDescent="0.25">
      <c r="A237" s="7" t="s">
        <v>30</v>
      </c>
      <c r="B237" s="8">
        <v>27313</v>
      </c>
      <c r="C237" s="8">
        <v>910</v>
      </c>
      <c r="D237" s="8">
        <v>460</v>
      </c>
      <c r="E237" s="8">
        <v>38</v>
      </c>
      <c r="F237" s="8">
        <v>92</v>
      </c>
      <c r="G237" s="8">
        <v>491</v>
      </c>
      <c r="H237" s="8">
        <v>35</v>
      </c>
      <c r="I237" s="8">
        <v>93</v>
      </c>
      <c r="J237" s="8">
        <v>907</v>
      </c>
      <c r="K237" s="8">
        <v>121</v>
      </c>
      <c r="L237" s="8">
        <v>87</v>
      </c>
      <c r="M237" s="37">
        <v>7.71</v>
      </c>
      <c r="N237" s="37">
        <v>7.93</v>
      </c>
      <c r="O237" s="37">
        <v>1.546</v>
      </c>
      <c r="P237" s="37">
        <v>1.3089999999999999</v>
      </c>
      <c r="Q237" s="37"/>
      <c r="R237" s="37"/>
      <c r="S237" s="37"/>
      <c r="T237" s="37"/>
      <c r="U237" s="37"/>
      <c r="V237" s="37"/>
      <c r="W237" s="37"/>
      <c r="X237" s="37"/>
      <c r="Y237" s="8">
        <v>22971</v>
      </c>
      <c r="Z237" s="9">
        <f t="shared" si="115"/>
        <v>0.84102808186577815</v>
      </c>
      <c r="AA237" s="60">
        <f t="shared" si="116"/>
        <v>0.56172839506172845</v>
      </c>
      <c r="AB237" s="61">
        <f t="shared" si="117"/>
        <v>418.6</v>
      </c>
      <c r="AC237" s="62">
        <f t="shared" si="118"/>
        <v>0.7382716049382716</v>
      </c>
      <c r="AD237" s="63">
        <f t="shared" si="119"/>
        <v>446.81</v>
      </c>
      <c r="AE237" s="62">
        <f t="shared" si="120"/>
        <v>0.55161728395061727</v>
      </c>
      <c r="AF237" s="89">
        <f t="shared" si="121"/>
        <v>5957.4666666666662</v>
      </c>
    </row>
    <row r="238" spans="1:32" ht="13" thickBot="1" x14ac:dyDescent="0.3">
      <c r="A238" s="7" t="s">
        <v>31</v>
      </c>
      <c r="B238" s="8">
        <v>34171</v>
      </c>
      <c r="C238" s="8">
        <v>1102</v>
      </c>
      <c r="D238" s="8">
        <v>322</v>
      </c>
      <c r="E238" s="8">
        <v>39</v>
      </c>
      <c r="F238" s="8">
        <v>88</v>
      </c>
      <c r="G238" s="8">
        <v>363</v>
      </c>
      <c r="H238" s="8">
        <v>24</v>
      </c>
      <c r="I238" s="8">
        <v>93</v>
      </c>
      <c r="J238" s="8">
        <v>714</v>
      </c>
      <c r="K238" s="8">
        <v>119</v>
      </c>
      <c r="L238" s="8">
        <v>83</v>
      </c>
      <c r="M238" s="37">
        <v>8.1300000000000008</v>
      </c>
      <c r="N238" s="37">
        <v>7.82</v>
      </c>
      <c r="O238" s="37">
        <v>1.542</v>
      </c>
      <c r="P238" s="37">
        <v>1.3160000000000001</v>
      </c>
      <c r="Q238" s="37"/>
      <c r="R238" s="37"/>
      <c r="S238" s="37"/>
      <c r="T238" s="37"/>
      <c r="U238" s="37"/>
      <c r="V238" s="37"/>
      <c r="W238" s="37"/>
      <c r="X238" s="37"/>
      <c r="Y238" s="8">
        <v>24573</v>
      </c>
      <c r="Z238" s="9">
        <f t="shared" si="115"/>
        <v>0.71911855081794507</v>
      </c>
      <c r="AA238" s="60">
        <f t="shared" si="116"/>
        <v>0.68024691358024691</v>
      </c>
      <c r="AB238" s="61">
        <f t="shared" si="117"/>
        <v>354.84399999999999</v>
      </c>
      <c r="AC238" s="62">
        <f t="shared" si="118"/>
        <v>0.62582716049382714</v>
      </c>
      <c r="AD238" s="63">
        <f t="shared" si="119"/>
        <v>400.02600000000001</v>
      </c>
      <c r="AE238" s="62">
        <f t="shared" si="120"/>
        <v>0.49385925925925928</v>
      </c>
      <c r="AF238" s="89">
        <f t="shared" si="121"/>
        <v>5333.6799999999994</v>
      </c>
    </row>
    <row r="239" spans="1:32" ht="13" thickTop="1" x14ac:dyDescent="0.25">
      <c r="A239" s="10" t="s">
        <v>85</v>
      </c>
      <c r="B239" s="11">
        <f t="shared" ref="B239:P239" si="122">SUM(B227:B238)</f>
        <v>357156</v>
      </c>
      <c r="C239" s="11">
        <f t="shared" si="122"/>
        <v>11747</v>
      </c>
      <c r="D239" s="11">
        <f t="shared" si="122"/>
        <v>3507</v>
      </c>
      <c r="E239" s="11">
        <f>SUM(E227:E238)</f>
        <v>628</v>
      </c>
      <c r="F239" s="11">
        <f>SUM(F227:F238)</f>
        <v>970</v>
      </c>
      <c r="G239" s="11">
        <f>SUM(G227:G238)</f>
        <v>3668</v>
      </c>
      <c r="H239" s="11">
        <f>SUM(H227:H238)</f>
        <v>416</v>
      </c>
      <c r="I239" s="11">
        <f>SUM(I227:I238)</f>
        <v>1060</v>
      </c>
      <c r="J239" s="11">
        <f t="shared" si="122"/>
        <v>8430</v>
      </c>
      <c r="K239" s="11">
        <f>SUM(K227:K238)</f>
        <v>1556</v>
      </c>
      <c r="L239" s="11">
        <f>SUM(L227:L238)</f>
        <v>972</v>
      </c>
      <c r="M239" s="40">
        <f t="shared" si="122"/>
        <v>93.529999999999987</v>
      </c>
      <c r="N239" s="40">
        <f t="shared" si="122"/>
        <v>97.28</v>
      </c>
      <c r="O239" s="40">
        <f t="shared" si="122"/>
        <v>16.512</v>
      </c>
      <c r="P239" s="40">
        <f t="shared" si="122"/>
        <v>15.856999999999999</v>
      </c>
      <c r="Q239" s="40"/>
      <c r="R239" s="40"/>
      <c r="S239" s="40"/>
      <c r="T239" s="40"/>
      <c r="U239" s="40"/>
      <c r="V239" s="40"/>
      <c r="W239" s="40"/>
      <c r="X239" s="40"/>
      <c r="Y239" s="11">
        <f>SUM(Y227:Y238)</f>
        <v>290061</v>
      </c>
      <c r="Z239" s="11">
        <f>SUM(Z227:Z238)</f>
        <v>9.8085069804285165</v>
      </c>
      <c r="AA239" s="64"/>
      <c r="AB239" s="65"/>
      <c r="AC239" s="66"/>
      <c r="AD239" s="67"/>
      <c r="AE239" s="66"/>
      <c r="AF239" s="85"/>
    </row>
    <row r="240" spans="1:32" ht="13" thickBot="1" x14ac:dyDescent="0.3">
      <c r="A240" s="13" t="s">
        <v>86</v>
      </c>
      <c r="B240" s="14">
        <f>AVERAGE(B227:B238)</f>
        <v>29763</v>
      </c>
      <c r="C240" s="14">
        <f t="shared" ref="C240:J240" si="123">AVERAGE(C227:C238)</f>
        <v>978.91666666666663</v>
      </c>
      <c r="D240" s="14">
        <f t="shared" si="123"/>
        <v>292.25</v>
      </c>
      <c r="E240" s="14">
        <f>AVERAGE(E227:E238)</f>
        <v>52.333333333333336</v>
      </c>
      <c r="F240" s="14">
        <f>AVERAGE(F227:F238)</f>
        <v>80.833333333333329</v>
      </c>
      <c r="G240" s="14">
        <f>AVERAGE(G227:G238)</f>
        <v>305.66666666666669</v>
      </c>
      <c r="H240" s="14">
        <f>AVERAGE(H227:H238)</f>
        <v>34.666666666666664</v>
      </c>
      <c r="I240" s="14">
        <f>AVERAGE(I227:I238)</f>
        <v>88.333333333333329</v>
      </c>
      <c r="J240" s="14">
        <f t="shared" si="123"/>
        <v>702.5</v>
      </c>
      <c r="K240" s="14">
        <f>AVERAGE(K227:K238)</f>
        <v>129.66666666666666</v>
      </c>
      <c r="L240" s="14">
        <f>AVERAGE(L227:L238)</f>
        <v>81</v>
      </c>
      <c r="M240" s="22">
        <f t="shared" ref="M240:Z240" si="124">AVERAGE(M227:M238)</f>
        <v>7.7941666666666656</v>
      </c>
      <c r="N240" s="22">
        <f t="shared" si="124"/>
        <v>8.1066666666666674</v>
      </c>
      <c r="O240" s="22">
        <f t="shared" si="124"/>
        <v>1.3760000000000001</v>
      </c>
      <c r="P240" s="22">
        <f t="shared" si="124"/>
        <v>1.3214166666666667</v>
      </c>
      <c r="Q240" s="22"/>
      <c r="R240" s="22"/>
      <c r="S240" s="22"/>
      <c r="T240" s="22"/>
      <c r="U240" s="22"/>
      <c r="V240" s="22"/>
      <c r="W240" s="22"/>
      <c r="X240" s="22"/>
      <c r="Y240" s="14">
        <f t="shared" si="124"/>
        <v>24171.75</v>
      </c>
      <c r="Z240" s="22">
        <f t="shared" si="124"/>
        <v>0.81737558170237634</v>
      </c>
      <c r="AA240" s="68">
        <f t="shared" ref="AA240" si="125">C240/$C$2</f>
        <v>0.60426954732510285</v>
      </c>
      <c r="AB240" s="69">
        <f t="shared" ref="AB240" si="126">(C240*D240)/1000</f>
        <v>286.08839583333332</v>
      </c>
      <c r="AC240" s="70">
        <f t="shared" si="118"/>
        <v>0.50456507201646084</v>
      </c>
      <c r="AD240" s="71">
        <f t="shared" ref="AD240" si="127">(C240*G240)/1000</f>
        <v>299.22219444444443</v>
      </c>
      <c r="AE240" s="70">
        <f t="shared" si="120"/>
        <v>0.36941011659807954</v>
      </c>
      <c r="AF240" s="86">
        <f>AVERAGE(AF227:AF238)</f>
        <v>3965.5766666666664</v>
      </c>
    </row>
    <row r="241" spans="1:32" ht="13" thickTop="1" x14ac:dyDescent="0.25"/>
    <row r="242" spans="1:32" ht="13" thickBot="1" x14ac:dyDescent="0.3"/>
    <row r="243" spans="1:32" ht="13" thickTop="1" x14ac:dyDescent="0.25">
      <c r="A243" s="27" t="s">
        <v>5</v>
      </c>
      <c r="B243" s="28" t="s">
        <v>6</v>
      </c>
      <c r="C243" s="28" t="s">
        <v>6</v>
      </c>
      <c r="D243" s="28" t="s">
        <v>7</v>
      </c>
      <c r="E243" s="28" t="s">
        <v>8</v>
      </c>
      <c r="F243" s="38" t="s">
        <v>2</v>
      </c>
      <c r="G243" s="28" t="s">
        <v>9</v>
      </c>
      <c r="H243" s="28" t="s">
        <v>10</v>
      </c>
      <c r="I243" s="38" t="s">
        <v>3</v>
      </c>
      <c r="J243" s="28" t="s">
        <v>11</v>
      </c>
      <c r="K243" s="28" t="s">
        <v>12</v>
      </c>
      <c r="L243" s="38" t="s">
        <v>13</v>
      </c>
      <c r="M243" s="28" t="s">
        <v>61</v>
      </c>
      <c r="N243" s="28" t="s">
        <v>62</v>
      </c>
      <c r="O243" s="28" t="s">
        <v>63</v>
      </c>
      <c r="P243" s="28" t="s">
        <v>64</v>
      </c>
      <c r="Q243" s="28"/>
      <c r="R243" s="28"/>
      <c r="S243" s="28"/>
      <c r="T243" s="28"/>
      <c r="U243" s="28"/>
      <c r="V243" s="28"/>
      <c r="W243" s="28"/>
      <c r="X243" s="28"/>
      <c r="Y243" s="29" t="s">
        <v>46</v>
      </c>
      <c r="Z243" s="29" t="s">
        <v>14</v>
      </c>
      <c r="AA243" s="52" t="s">
        <v>47</v>
      </c>
      <c r="AB243" s="53" t="s">
        <v>48</v>
      </c>
      <c r="AC243" s="54" t="s">
        <v>49</v>
      </c>
      <c r="AD243" s="55" t="s">
        <v>47</v>
      </c>
      <c r="AE243" s="54" t="s">
        <v>47</v>
      </c>
      <c r="AF243" s="52" t="s">
        <v>140</v>
      </c>
    </row>
    <row r="244" spans="1:32" ht="13" thickBot="1" x14ac:dyDescent="0.3">
      <c r="A244" s="30" t="s">
        <v>87</v>
      </c>
      <c r="B244" s="31" t="s">
        <v>16</v>
      </c>
      <c r="C244" s="32" t="s">
        <v>17</v>
      </c>
      <c r="D244" s="31" t="s">
        <v>40</v>
      </c>
      <c r="E244" s="31" t="s">
        <v>40</v>
      </c>
      <c r="F244" s="39" t="s">
        <v>66</v>
      </c>
      <c r="G244" s="31" t="s">
        <v>40</v>
      </c>
      <c r="H244" s="31" t="s">
        <v>40</v>
      </c>
      <c r="I244" s="39" t="s">
        <v>66</v>
      </c>
      <c r="J244" s="31" t="s">
        <v>40</v>
      </c>
      <c r="K244" s="31" t="s">
        <v>40</v>
      </c>
      <c r="L244" s="39" t="s">
        <v>66</v>
      </c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2" t="s">
        <v>51</v>
      </c>
      <c r="Z244" s="32" t="s">
        <v>20</v>
      </c>
      <c r="AA244" s="56" t="s">
        <v>6</v>
      </c>
      <c r="AB244" s="57" t="s">
        <v>52</v>
      </c>
      <c r="AC244" s="58" t="s">
        <v>53</v>
      </c>
      <c r="AD244" s="59" t="s">
        <v>54</v>
      </c>
      <c r="AE244" s="58" t="s">
        <v>55</v>
      </c>
      <c r="AF244" s="88" t="s">
        <v>141</v>
      </c>
    </row>
    <row r="245" spans="1:32" ht="13" thickTop="1" x14ac:dyDescent="0.25">
      <c r="A245" s="7" t="s">
        <v>21</v>
      </c>
      <c r="B245" s="8">
        <v>35009</v>
      </c>
      <c r="C245" s="8">
        <v>1129</v>
      </c>
      <c r="D245" s="8">
        <v>579</v>
      </c>
      <c r="E245" s="8">
        <v>51</v>
      </c>
      <c r="F245" s="8">
        <v>91</v>
      </c>
      <c r="G245" s="8">
        <v>397</v>
      </c>
      <c r="H245" s="8">
        <v>39</v>
      </c>
      <c r="I245" s="8">
        <v>90</v>
      </c>
      <c r="J245" s="8">
        <v>856</v>
      </c>
      <c r="K245" s="8">
        <v>150</v>
      </c>
      <c r="L245" s="8">
        <v>83</v>
      </c>
      <c r="M245" s="37">
        <v>8.3800000000000008</v>
      </c>
      <c r="N245" s="37">
        <v>7.83</v>
      </c>
      <c r="O245" s="37">
        <v>1.2949999999999999</v>
      </c>
      <c r="P245" s="37">
        <v>1.2490000000000001</v>
      </c>
      <c r="Q245" s="37"/>
      <c r="R245" s="37"/>
      <c r="S245" s="37"/>
      <c r="T245" s="37"/>
      <c r="U245" s="37"/>
      <c r="V245" s="37"/>
      <c r="W245" s="37"/>
      <c r="X245" s="37"/>
      <c r="Y245" s="8">
        <v>24698</v>
      </c>
      <c r="Z245" s="9">
        <f t="shared" ref="Z245:Z256" si="128">Y245/B245</f>
        <v>0.70547573481104864</v>
      </c>
      <c r="AA245" s="60">
        <f>C245/$C$2</f>
        <v>0.69691358024691363</v>
      </c>
      <c r="AB245" s="61">
        <f>(C245*D245)/1000</f>
        <v>653.69100000000003</v>
      </c>
      <c r="AC245" s="62">
        <f>(AB245)/$E$3</f>
        <v>1.1528941798941799</v>
      </c>
      <c r="AD245" s="63">
        <f>(C245*G245)/1000</f>
        <v>448.21300000000002</v>
      </c>
      <c r="AE245" s="62">
        <f>(AD245)/$G$3</f>
        <v>0.55334938271604939</v>
      </c>
      <c r="AF245" s="89">
        <f>(0.8*C245*G245)/60</f>
        <v>5976.1733333333341</v>
      </c>
    </row>
    <row r="246" spans="1:32" x14ac:dyDescent="0.25">
      <c r="A246" s="7" t="s">
        <v>22</v>
      </c>
      <c r="B246" s="8">
        <v>26871</v>
      </c>
      <c r="C246" s="8">
        <v>960</v>
      </c>
      <c r="D246" s="8">
        <v>309</v>
      </c>
      <c r="E246" s="8">
        <v>57</v>
      </c>
      <c r="F246" s="8">
        <v>82</v>
      </c>
      <c r="G246" s="8">
        <v>355</v>
      </c>
      <c r="H246" s="8">
        <v>69</v>
      </c>
      <c r="I246" s="8">
        <v>81</v>
      </c>
      <c r="J246" s="8">
        <v>812</v>
      </c>
      <c r="K246" s="8">
        <v>177</v>
      </c>
      <c r="L246" s="8">
        <v>78</v>
      </c>
      <c r="M246" s="37">
        <v>8.09</v>
      </c>
      <c r="N246" s="37">
        <v>7.82</v>
      </c>
      <c r="O246" s="37">
        <v>1.3759999999999999</v>
      </c>
      <c r="P246" s="37">
        <v>1.36</v>
      </c>
      <c r="Q246" s="37"/>
      <c r="R246" s="37"/>
      <c r="S246" s="37"/>
      <c r="T246" s="37"/>
      <c r="U246" s="37"/>
      <c r="V246" s="37"/>
      <c r="W246" s="37"/>
      <c r="X246" s="37"/>
      <c r="Y246" s="8">
        <v>20959</v>
      </c>
      <c r="Z246" s="9">
        <f t="shared" si="128"/>
        <v>0.77998585836031409</v>
      </c>
      <c r="AA246" s="60">
        <f t="shared" ref="AA246:AA256" si="129">C246/$C$2</f>
        <v>0.59259259259259256</v>
      </c>
      <c r="AB246" s="61">
        <f t="shared" ref="AB246:AB256" si="130">(C246*D246)/1000</f>
        <v>296.64</v>
      </c>
      <c r="AC246" s="62">
        <f t="shared" ref="AC246:AC258" si="131">(AB246)/$E$3</f>
        <v>0.52317460317460318</v>
      </c>
      <c r="AD246" s="63">
        <f t="shared" ref="AD246:AD256" si="132">(C246*G246)/1000</f>
        <v>340.8</v>
      </c>
      <c r="AE246" s="62">
        <f t="shared" ref="AE246:AE258" si="133">(AD246)/$G$3</f>
        <v>0.42074074074074075</v>
      </c>
      <c r="AF246" s="89">
        <f t="shared" ref="AF246:AF256" si="134">(0.8*C246*G246)/60</f>
        <v>4544</v>
      </c>
    </row>
    <row r="247" spans="1:32" x14ac:dyDescent="0.25">
      <c r="A247" s="7" t="s">
        <v>23</v>
      </c>
      <c r="B247" s="8">
        <v>31914</v>
      </c>
      <c r="C247" s="8">
        <v>1029</v>
      </c>
      <c r="D247" s="8">
        <v>329</v>
      </c>
      <c r="E247" s="8">
        <v>64</v>
      </c>
      <c r="F247" s="8">
        <v>81</v>
      </c>
      <c r="G247" s="8">
        <v>328</v>
      </c>
      <c r="H247" s="8">
        <v>59</v>
      </c>
      <c r="I247" s="8">
        <v>82</v>
      </c>
      <c r="J247" s="8">
        <v>895</v>
      </c>
      <c r="K247" s="8">
        <v>178</v>
      </c>
      <c r="L247" s="8">
        <v>80</v>
      </c>
      <c r="M247" s="37">
        <v>8.1199999999999992</v>
      </c>
      <c r="N247" s="37">
        <v>7.8</v>
      </c>
      <c r="O247" s="37">
        <v>1.417</v>
      </c>
      <c r="P247" s="37">
        <v>1.125</v>
      </c>
      <c r="Q247" s="37"/>
      <c r="R247" s="37"/>
      <c r="S247" s="37"/>
      <c r="T247" s="37"/>
      <c r="U247" s="37"/>
      <c r="V247" s="37"/>
      <c r="W247" s="37"/>
      <c r="X247" s="37"/>
      <c r="Y247" s="8">
        <v>24765</v>
      </c>
      <c r="Z247" s="9">
        <f t="shared" si="128"/>
        <v>0.77599172776837755</v>
      </c>
      <c r="AA247" s="60">
        <f t="shared" si="129"/>
        <v>0.63518518518518519</v>
      </c>
      <c r="AB247" s="61">
        <f t="shared" si="130"/>
        <v>338.541</v>
      </c>
      <c r="AC247" s="62">
        <f t="shared" si="131"/>
        <v>0.59707407407407409</v>
      </c>
      <c r="AD247" s="63">
        <f t="shared" si="132"/>
        <v>337.512</v>
      </c>
      <c r="AE247" s="62">
        <f t="shared" si="133"/>
        <v>0.41668148148148149</v>
      </c>
      <c r="AF247" s="89">
        <f t="shared" si="134"/>
        <v>4500.1600000000008</v>
      </c>
    </row>
    <row r="248" spans="1:32" x14ac:dyDescent="0.25">
      <c r="A248" s="7" t="s">
        <v>24</v>
      </c>
      <c r="B248" s="8">
        <v>29597</v>
      </c>
      <c r="C248" s="8">
        <v>987</v>
      </c>
      <c r="D248" s="8">
        <v>399</v>
      </c>
      <c r="E248" s="8">
        <v>66</v>
      </c>
      <c r="F248" s="8">
        <v>83</v>
      </c>
      <c r="G248" s="8">
        <v>394</v>
      </c>
      <c r="H248" s="8">
        <v>55</v>
      </c>
      <c r="I248" s="8">
        <v>86</v>
      </c>
      <c r="J248" s="8">
        <v>868</v>
      </c>
      <c r="K248" s="8">
        <v>154</v>
      </c>
      <c r="L248" s="8">
        <v>82</v>
      </c>
      <c r="M248" s="37">
        <v>7.57</v>
      </c>
      <c r="N248" s="37">
        <v>7.82</v>
      </c>
      <c r="O248" s="37">
        <v>1.27</v>
      </c>
      <c r="P248" s="37">
        <v>1.3089999999999999</v>
      </c>
      <c r="Q248" s="37"/>
      <c r="R248" s="37"/>
      <c r="S248" s="37"/>
      <c r="T248" s="37"/>
      <c r="U248" s="37"/>
      <c r="V248" s="37"/>
      <c r="W248" s="37"/>
      <c r="X248" s="37"/>
      <c r="Y248" s="8">
        <v>23081</v>
      </c>
      <c r="Z248" s="9">
        <f t="shared" si="128"/>
        <v>0.77984255160996052</v>
      </c>
      <c r="AA248" s="60">
        <f t="shared" si="129"/>
        <v>0.60925925925925928</v>
      </c>
      <c r="AB248" s="61">
        <f t="shared" si="130"/>
        <v>393.81299999999999</v>
      </c>
      <c r="AC248" s="62">
        <f t="shared" si="131"/>
        <v>0.69455555555555548</v>
      </c>
      <c r="AD248" s="63">
        <f t="shared" si="132"/>
        <v>388.87799999999999</v>
      </c>
      <c r="AE248" s="62">
        <f t="shared" si="133"/>
        <v>0.4800962962962963</v>
      </c>
      <c r="AF248" s="89">
        <f t="shared" si="134"/>
        <v>5185.04</v>
      </c>
    </row>
    <row r="249" spans="1:32" x14ac:dyDescent="0.25">
      <c r="A249" s="7" t="s">
        <v>25</v>
      </c>
      <c r="B249" s="8">
        <v>33079</v>
      </c>
      <c r="C249" s="8">
        <v>1067</v>
      </c>
      <c r="D249" s="8">
        <v>337</v>
      </c>
      <c r="E249" s="8">
        <v>33</v>
      </c>
      <c r="F249" s="8">
        <v>90</v>
      </c>
      <c r="G249" s="8">
        <v>274</v>
      </c>
      <c r="H249" s="8">
        <v>30</v>
      </c>
      <c r="I249" s="8">
        <v>89</v>
      </c>
      <c r="J249" s="8">
        <v>649</v>
      </c>
      <c r="K249" s="8">
        <v>103</v>
      </c>
      <c r="L249" s="8">
        <v>84</v>
      </c>
      <c r="M249" s="37">
        <v>7.86</v>
      </c>
      <c r="N249" s="37">
        <v>7.76</v>
      </c>
      <c r="O249" s="37">
        <v>1.2909999999999999</v>
      </c>
      <c r="P249" s="37">
        <v>1.151</v>
      </c>
      <c r="Q249" s="37"/>
      <c r="R249" s="37"/>
      <c r="S249" s="37"/>
      <c r="T249" s="37"/>
      <c r="U249" s="37"/>
      <c r="V249" s="37"/>
      <c r="W249" s="37"/>
      <c r="X249" s="37"/>
      <c r="Y249" s="8">
        <v>22638</v>
      </c>
      <c r="Z249" s="9">
        <f t="shared" si="128"/>
        <v>0.68436167961546601</v>
      </c>
      <c r="AA249" s="60">
        <f t="shared" si="129"/>
        <v>0.65864197530864199</v>
      </c>
      <c r="AB249" s="61">
        <f t="shared" si="130"/>
        <v>359.57900000000001</v>
      </c>
      <c r="AC249" s="62">
        <f t="shared" si="131"/>
        <v>0.63417813051146388</v>
      </c>
      <c r="AD249" s="63">
        <f t="shared" si="132"/>
        <v>292.358</v>
      </c>
      <c r="AE249" s="62">
        <f t="shared" si="133"/>
        <v>0.36093580246913581</v>
      </c>
      <c r="AF249" s="89">
        <f t="shared" si="134"/>
        <v>3898.1066666666666</v>
      </c>
    </row>
    <row r="250" spans="1:32" x14ac:dyDescent="0.25">
      <c r="A250" s="7" t="s">
        <v>26</v>
      </c>
      <c r="B250" s="8">
        <v>34584</v>
      </c>
      <c r="C250" s="8">
        <v>1153</v>
      </c>
      <c r="D250" s="8">
        <v>240</v>
      </c>
      <c r="E250" s="8">
        <v>41</v>
      </c>
      <c r="F250" s="8">
        <v>83</v>
      </c>
      <c r="G250" s="8">
        <v>301</v>
      </c>
      <c r="H250" s="8">
        <v>34</v>
      </c>
      <c r="I250" s="8">
        <v>89</v>
      </c>
      <c r="J250" s="8">
        <v>584</v>
      </c>
      <c r="K250" s="8">
        <v>106</v>
      </c>
      <c r="L250" s="8">
        <v>82</v>
      </c>
      <c r="M250" s="37">
        <v>7.56</v>
      </c>
      <c r="N250" s="37">
        <v>8.1199999999999992</v>
      </c>
      <c r="O250" s="37">
        <v>1.1919999999999999</v>
      </c>
      <c r="P250" s="37">
        <v>1.19</v>
      </c>
      <c r="Q250" s="37"/>
      <c r="R250" s="37"/>
      <c r="S250" s="37"/>
      <c r="T250" s="37"/>
      <c r="U250" s="37"/>
      <c r="V250" s="37"/>
      <c r="W250" s="37"/>
      <c r="X250" s="37"/>
      <c r="Y250" s="8">
        <v>23425</v>
      </c>
      <c r="Z250" s="9">
        <f t="shared" si="128"/>
        <v>0.67733634050427949</v>
      </c>
      <c r="AA250" s="60">
        <f t="shared" si="129"/>
        <v>0.71172839506172836</v>
      </c>
      <c r="AB250" s="61">
        <f t="shared" si="130"/>
        <v>276.72000000000003</v>
      </c>
      <c r="AC250" s="62">
        <f t="shared" si="131"/>
        <v>0.48804232804232811</v>
      </c>
      <c r="AD250" s="63">
        <f t="shared" si="132"/>
        <v>347.053</v>
      </c>
      <c r="AE250" s="62">
        <f t="shared" si="133"/>
        <v>0.4284604938271605</v>
      </c>
      <c r="AF250" s="89">
        <f t="shared" si="134"/>
        <v>4627.3733333333339</v>
      </c>
    </row>
    <row r="251" spans="1:32" x14ac:dyDescent="0.25">
      <c r="A251" s="7" t="s">
        <v>27</v>
      </c>
      <c r="B251" s="8">
        <v>33369</v>
      </c>
      <c r="C251" s="8">
        <v>1076</v>
      </c>
      <c r="D251" s="8">
        <v>236</v>
      </c>
      <c r="E251" s="8">
        <v>47</v>
      </c>
      <c r="F251" s="8">
        <v>80</v>
      </c>
      <c r="G251" s="8">
        <v>261</v>
      </c>
      <c r="H251" s="8">
        <v>32</v>
      </c>
      <c r="I251" s="8">
        <v>88</v>
      </c>
      <c r="J251" s="8">
        <v>581</v>
      </c>
      <c r="K251" s="8">
        <v>124</v>
      </c>
      <c r="L251" s="8">
        <v>79</v>
      </c>
      <c r="M251" s="37">
        <v>7.59</v>
      </c>
      <c r="N251" s="37">
        <v>8.0299999999999994</v>
      </c>
      <c r="O251" s="37">
        <v>1.1459999999999999</v>
      </c>
      <c r="P251" s="37">
        <v>0.85299999999999998</v>
      </c>
      <c r="Q251" s="37"/>
      <c r="R251" s="37"/>
      <c r="S251" s="37"/>
      <c r="T251" s="37"/>
      <c r="U251" s="37"/>
      <c r="V251" s="37"/>
      <c r="W251" s="37"/>
      <c r="X251" s="37"/>
      <c r="Y251" s="8">
        <v>22328</v>
      </c>
      <c r="Z251" s="9">
        <f t="shared" si="128"/>
        <v>0.66912403728011027</v>
      </c>
      <c r="AA251" s="60">
        <f t="shared" si="129"/>
        <v>0.66419753086419753</v>
      </c>
      <c r="AB251" s="61">
        <f t="shared" si="130"/>
        <v>253.93600000000001</v>
      </c>
      <c r="AC251" s="62">
        <f t="shared" si="131"/>
        <v>0.4478589065255732</v>
      </c>
      <c r="AD251" s="63">
        <f t="shared" si="132"/>
        <v>280.83600000000001</v>
      </c>
      <c r="AE251" s="62">
        <f t="shared" si="133"/>
        <v>0.34671111111111114</v>
      </c>
      <c r="AF251" s="89">
        <f t="shared" si="134"/>
        <v>3744.4800000000005</v>
      </c>
    </row>
    <row r="252" spans="1:32" x14ac:dyDescent="0.25">
      <c r="A252" s="7" t="s">
        <v>28</v>
      </c>
      <c r="B252" s="8">
        <v>36907</v>
      </c>
      <c r="C252" s="8">
        <v>1191</v>
      </c>
      <c r="D252" s="8">
        <v>288</v>
      </c>
      <c r="E252" s="8">
        <v>26</v>
      </c>
      <c r="F252" s="8">
        <v>91</v>
      </c>
      <c r="G252" s="8">
        <v>225</v>
      </c>
      <c r="H252" s="8">
        <v>24</v>
      </c>
      <c r="I252" s="8">
        <v>89</v>
      </c>
      <c r="J252" s="8">
        <v>530</v>
      </c>
      <c r="K252" s="8">
        <v>92</v>
      </c>
      <c r="L252" s="8">
        <v>83</v>
      </c>
      <c r="M252" s="37">
        <v>7.47</v>
      </c>
      <c r="N252" s="37">
        <v>7.54</v>
      </c>
      <c r="O252" s="37">
        <v>1.252</v>
      </c>
      <c r="P252" s="37">
        <v>1.1839999999999999</v>
      </c>
      <c r="Q252" s="37"/>
      <c r="R252" s="37"/>
      <c r="S252" s="37"/>
      <c r="T252" s="37"/>
      <c r="U252" s="37"/>
      <c r="V252" s="37"/>
      <c r="W252" s="37"/>
      <c r="X252" s="37"/>
      <c r="Y252" s="8">
        <v>23859</v>
      </c>
      <c r="Z252" s="9">
        <f t="shared" si="128"/>
        <v>0.64646273064730264</v>
      </c>
      <c r="AA252" s="60">
        <f t="shared" si="129"/>
        <v>0.73518518518518516</v>
      </c>
      <c r="AB252" s="61">
        <f t="shared" si="130"/>
        <v>343.00799999999998</v>
      </c>
      <c r="AC252" s="62">
        <f t="shared" si="131"/>
        <v>0.60495238095238091</v>
      </c>
      <c r="AD252" s="63">
        <f t="shared" si="132"/>
        <v>267.97500000000002</v>
      </c>
      <c r="AE252" s="62">
        <f t="shared" si="133"/>
        <v>0.33083333333333337</v>
      </c>
      <c r="AF252" s="89">
        <f t="shared" si="134"/>
        <v>3573.0000000000005</v>
      </c>
    </row>
    <row r="253" spans="1:32" x14ac:dyDescent="0.25">
      <c r="A253" s="7" t="s">
        <v>29</v>
      </c>
      <c r="B253" s="8">
        <v>37210</v>
      </c>
      <c r="C253" s="41">
        <v>1240</v>
      </c>
      <c r="D253" s="8">
        <v>181</v>
      </c>
      <c r="E253" s="8">
        <v>26</v>
      </c>
      <c r="F253" s="8">
        <v>85</v>
      </c>
      <c r="G253" s="8">
        <v>202</v>
      </c>
      <c r="H253" s="8">
        <v>19</v>
      </c>
      <c r="I253" s="8">
        <v>90</v>
      </c>
      <c r="J253" s="8">
        <v>482</v>
      </c>
      <c r="K253" s="8">
        <v>77</v>
      </c>
      <c r="L253" s="8">
        <v>84</v>
      </c>
      <c r="M253" s="37">
        <v>7</v>
      </c>
      <c r="N253" s="37">
        <v>7.11</v>
      </c>
      <c r="O253" s="37">
        <v>1.4370000000000001</v>
      </c>
      <c r="P253" s="37">
        <v>1.2849999999999999</v>
      </c>
      <c r="Q253" s="37"/>
      <c r="R253" s="37"/>
      <c r="S253" s="37"/>
      <c r="T253" s="37"/>
      <c r="U253" s="37"/>
      <c r="V253" s="37"/>
      <c r="W253" s="37"/>
      <c r="X253" s="37"/>
      <c r="Y253" s="8">
        <v>23059</v>
      </c>
      <c r="Z253" s="9">
        <f t="shared" si="128"/>
        <v>0.61969900564364422</v>
      </c>
      <c r="AA253" s="60">
        <f t="shared" si="129"/>
        <v>0.76543209876543206</v>
      </c>
      <c r="AB253" s="61">
        <f t="shared" si="130"/>
        <v>224.44</v>
      </c>
      <c r="AC253" s="62">
        <f t="shared" si="131"/>
        <v>0.39583774250440917</v>
      </c>
      <c r="AD253" s="63">
        <f t="shared" si="132"/>
        <v>250.48</v>
      </c>
      <c r="AE253" s="62">
        <f t="shared" si="133"/>
        <v>0.30923456790123455</v>
      </c>
      <c r="AF253" s="89">
        <f t="shared" si="134"/>
        <v>3339.7333333333331</v>
      </c>
    </row>
    <row r="254" spans="1:32" x14ac:dyDescent="0.25">
      <c r="A254" s="7" t="s">
        <v>36</v>
      </c>
      <c r="B254" s="8">
        <v>42922</v>
      </c>
      <c r="C254" s="8">
        <v>1385</v>
      </c>
      <c r="D254" s="8">
        <v>271</v>
      </c>
      <c r="E254" s="8">
        <v>30</v>
      </c>
      <c r="F254" s="8">
        <v>89</v>
      </c>
      <c r="G254" s="8">
        <v>191</v>
      </c>
      <c r="H254" s="8">
        <v>21</v>
      </c>
      <c r="I254" s="8">
        <v>89</v>
      </c>
      <c r="J254" s="8">
        <v>589</v>
      </c>
      <c r="K254" s="8">
        <v>75</v>
      </c>
      <c r="L254" s="8">
        <v>87</v>
      </c>
      <c r="M254" s="37">
        <v>7.58</v>
      </c>
      <c r="N254" s="37">
        <v>7.38</v>
      </c>
      <c r="O254" s="37">
        <v>1.4490000000000001</v>
      </c>
      <c r="P254" s="37">
        <v>1.242</v>
      </c>
      <c r="Q254" s="37"/>
      <c r="R254" s="37"/>
      <c r="S254" s="37"/>
      <c r="T254" s="37"/>
      <c r="U254" s="37"/>
      <c r="V254" s="37"/>
      <c r="W254" s="37"/>
      <c r="X254" s="37"/>
      <c r="Y254" s="8">
        <v>23917</v>
      </c>
      <c r="Z254" s="9">
        <f t="shared" si="128"/>
        <v>0.55722007362191883</v>
      </c>
      <c r="AA254" s="60">
        <f t="shared" si="129"/>
        <v>0.85493827160493829</v>
      </c>
      <c r="AB254" s="61">
        <f t="shared" si="130"/>
        <v>375.33499999999998</v>
      </c>
      <c r="AC254" s="62">
        <f t="shared" si="131"/>
        <v>0.66196649029982357</v>
      </c>
      <c r="AD254" s="63">
        <f t="shared" si="132"/>
        <v>264.53500000000003</v>
      </c>
      <c r="AE254" s="62">
        <f t="shared" si="133"/>
        <v>0.32658641975308644</v>
      </c>
      <c r="AF254" s="89">
        <f t="shared" si="134"/>
        <v>3527.1333333333332</v>
      </c>
    </row>
    <row r="255" spans="1:32" x14ac:dyDescent="0.25">
      <c r="A255" s="7" t="s">
        <v>30</v>
      </c>
      <c r="B255" s="8">
        <v>36556</v>
      </c>
      <c r="C255" s="8">
        <v>1219</v>
      </c>
      <c r="D255" s="8">
        <v>318</v>
      </c>
      <c r="E255" s="8">
        <v>28</v>
      </c>
      <c r="F255" s="8">
        <v>91</v>
      </c>
      <c r="G255" s="8">
        <v>235</v>
      </c>
      <c r="H255" s="8">
        <v>26</v>
      </c>
      <c r="I255" s="8">
        <v>89</v>
      </c>
      <c r="J255" s="8">
        <v>706</v>
      </c>
      <c r="K255" s="8">
        <v>95</v>
      </c>
      <c r="L255" s="8">
        <v>87</v>
      </c>
      <c r="M255" s="37">
        <v>7.77</v>
      </c>
      <c r="N255" s="37">
        <v>7.54</v>
      </c>
      <c r="O255" s="37">
        <v>1.0880000000000001</v>
      </c>
      <c r="P255" s="37">
        <v>0.70499999999999996</v>
      </c>
      <c r="Q255" s="37"/>
      <c r="R255" s="37"/>
      <c r="S255" s="37"/>
      <c r="T255" s="37"/>
      <c r="U255" s="37"/>
      <c r="V255" s="37"/>
      <c r="W255" s="37"/>
      <c r="X255" s="37"/>
      <c r="Y255" s="8">
        <v>23660</v>
      </c>
      <c r="Z255" s="9">
        <f t="shared" si="128"/>
        <v>0.64722617354196299</v>
      </c>
      <c r="AA255" s="60">
        <f t="shared" si="129"/>
        <v>0.7524691358024691</v>
      </c>
      <c r="AB255" s="61">
        <f t="shared" si="130"/>
        <v>387.642</v>
      </c>
      <c r="AC255" s="62">
        <f t="shared" si="131"/>
        <v>0.68367195767195765</v>
      </c>
      <c r="AD255" s="63">
        <f t="shared" si="132"/>
        <v>286.46499999999997</v>
      </c>
      <c r="AE255" s="62">
        <f t="shared" si="133"/>
        <v>0.35366049382716047</v>
      </c>
      <c r="AF255" s="89">
        <f t="shared" si="134"/>
        <v>3819.5333333333333</v>
      </c>
    </row>
    <row r="256" spans="1:32" ht="13" thickBot="1" x14ac:dyDescent="0.3">
      <c r="A256" s="7" t="s">
        <v>31</v>
      </c>
      <c r="B256" s="8">
        <v>31088</v>
      </c>
      <c r="C256" s="8">
        <v>1003</v>
      </c>
      <c r="D256" s="8">
        <v>319</v>
      </c>
      <c r="E256" s="8">
        <v>34</v>
      </c>
      <c r="F256" s="8">
        <v>89</v>
      </c>
      <c r="G256" s="8">
        <v>295</v>
      </c>
      <c r="H256" s="8">
        <v>44</v>
      </c>
      <c r="I256" s="8">
        <v>85</v>
      </c>
      <c r="J256" s="8">
        <v>805</v>
      </c>
      <c r="K256" s="8">
        <v>133</v>
      </c>
      <c r="L256" s="8">
        <v>83</v>
      </c>
      <c r="M256" s="37">
        <v>7.81</v>
      </c>
      <c r="N256" s="37">
        <v>7.54</v>
      </c>
      <c r="O256" s="37">
        <v>1.34</v>
      </c>
      <c r="P256" s="37">
        <v>1.204</v>
      </c>
      <c r="Q256" s="37"/>
      <c r="R256" s="37"/>
      <c r="S256" s="37"/>
      <c r="T256" s="37"/>
      <c r="U256" s="37"/>
      <c r="V256" s="37"/>
      <c r="W256" s="37"/>
      <c r="X256" s="37"/>
      <c r="Y256" s="8">
        <v>25050</v>
      </c>
      <c r="Z256" s="9">
        <f t="shared" si="128"/>
        <v>0.80577714873906325</v>
      </c>
      <c r="AA256" s="60">
        <f t="shared" si="129"/>
        <v>0.6191358024691358</v>
      </c>
      <c r="AB256" s="61">
        <f t="shared" si="130"/>
        <v>319.95699999999999</v>
      </c>
      <c r="AC256" s="62">
        <f t="shared" si="131"/>
        <v>0.56429805996472659</v>
      </c>
      <c r="AD256" s="63">
        <f t="shared" si="132"/>
        <v>295.88499999999999</v>
      </c>
      <c r="AE256" s="62">
        <f t="shared" si="133"/>
        <v>0.36529012345679013</v>
      </c>
      <c r="AF256" s="89">
        <f t="shared" si="134"/>
        <v>3945.1333333333337</v>
      </c>
    </row>
    <row r="257" spans="1:32" ht="13" thickTop="1" x14ac:dyDescent="0.25">
      <c r="A257" s="10" t="s">
        <v>88</v>
      </c>
      <c r="B257" s="11">
        <f t="shared" ref="B257:P257" si="135">SUM(B245:B256)</f>
        <v>409106</v>
      </c>
      <c r="C257" s="11">
        <f t="shared" si="135"/>
        <v>13439</v>
      </c>
      <c r="D257" s="11">
        <f t="shared" si="135"/>
        <v>3806</v>
      </c>
      <c r="E257" s="11">
        <f>SUM(E245:E256)</f>
        <v>503</v>
      </c>
      <c r="F257" s="11">
        <f>SUM(F245:F256)</f>
        <v>1035</v>
      </c>
      <c r="G257" s="11">
        <f>SUM(G245:G256)</f>
        <v>3458</v>
      </c>
      <c r="H257" s="11">
        <f>SUM(H245:H256)</f>
        <v>452</v>
      </c>
      <c r="I257" s="11">
        <f>SUM(I245:I256)</f>
        <v>1047</v>
      </c>
      <c r="J257" s="11">
        <f t="shared" si="135"/>
        <v>8357</v>
      </c>
      <c r="K257" s="11">
        <f>SUM(K245:K256)</f>
        <v>1464</v>
      </c>
      <c r="L257" s="11">
        <f>SUM(L245:L256)</f>
        <v>992</v>
      </c>
      <c r="M257" s="40">
        <f t="shared" si="135"/>
        <v>92.8</v>
      </c>
      <c r="N257" s="40">
        <f t="shared" si="135"/>
        <v>92.29</v>
      </c>
      <c r="O257" s="40">
        <f t="shared" si="135"/>
        <v>15.553000000000001</v>
      </c>
      <c r="P257" s="40">
        <f t="shared" si="135"/>
        <v>13.857000000000001</v>
      </c>
      <c r="Q257" s="40"/>
      <c r="R257" s="40"/>
      <c r="S257" s="40"/>
      <c r="T257" s="40"/>
      <c r="U257" s="40"/>
      <c r="V257" s="40"/>
      <c r="W257" s="40"/>
      <c r="X257" s="40"/>
      <c r="Y257" s="11">
        <f>SUM(Y245:Y256)</f>
        <v>281439</v>
      </c>
      <c r="Z257" s="11">
        <f>SUM(Z245:Z256)</f>
        <v>8.3485030621434486</v>
      </c>
      <c r="AA257" s="64"/>
      <c r="AB257" s="65"/>
      <c r="AC257" s="66"/>
      <c r="AD257" s="67"/>
      <c r="AE257" s="66"/>
      <c r="AF257" s="85"/>
    </row>
    <row r="258" spans="1:32" ht="13" thickBot="1" x14ac:dyDescent="0.3">
      <c r="A258" s="13" t="s">
        <v>89</v>
      </c>
      <c r="B258" s="14">
        <f>AVERAGE(B245:B256)</f>
        <v>34092.166666666664</v>
      </c>
      <c r="C258" s="14">
        <f t="shared" ref="C258:J258" si="136">AVERAGE(C245:C256)</f>
        <v>1119.9166666666667</v>
      </c>
      <c r="D258" s="14">
        <f t="shared" si="136"/>
        <v>317.16666666666669</v>
      </c>
      <c r="E258" s="14">
        <f>AVERAGE(E245:E256)</f>
        <v>41.916666666666664</v>
      </c>
      <c r="F258" s="14">
        <f>AVERAGE(F245:F256)</f>
        <v>86.25</v>
      </c>
      <c r="G258" s="14">
        <f>AVERAGE(G245:G256)</f>
        <v>288.16666666666669</v>
      </c>
      <c r="H258" s="14">
        <f>AVERAGE(H245:H256)</f>
        <v>37.666666666666664</v>
      </c>
      <c r="I258" s="14">
        <f>AVERAGE(I245:I256)</f>
        <v>87.25</v>
      </c>
      <c r="J258" s="14">
        <f t="shared" si="136"/>
        <v>696.41666666666663</v>
      </c>
      <c r="K258" s="14">
        <f>AVERAGE(K245:K256)</f>
        <v>122</v>
      </c>
      <c r="L258" s="14">
        <f>AVERAGE(L245:L256)</f>
        <v>82.666666666666671</v>
      </c>
      <c r="M258" s="22">
        <f t="shared" ref="M258:Z258" si="137">AVERAGE(M245:M256)</f>
        <v>7.7333333333333334</v>
      </c>
      <c r="N258" s="22">
        <f t="shared" si="137"/>
        <v>7.6908333333333339</v>
      </c>
      <c r="O258" s="22">
        <f t="shared" si="137"/>
        <v>1.2960833333333335</v>
      </c>
      <c r="P258" s="22">
        <f t="shared" si="137"/>
        <v>1.1547500000000002</v>
      </c>
      <c r="Q258" s="22"/>
      <c r="R258" s="22"/>
      <c r="S258" s="22"/>
      <c r="T258" s="22"/>
      <c r="U258" s="22"/>
      <c r="V258" s="22"/>
      <c r="W258" s="22"/>
      <c r="X258" s="22"/>
      <c r="Y258" s="14">
        <f t="shared" si="137"/>
        <v>23453.25</v>
      </c>
      <c r="Z258" s="22">
        <f t="shared" si="137"/>
        <v>0.69570858851195405</v>
      </c>
      <c r="AA258" s="68">
        <f t="shared" ref="AA258" si="138">C258/$C$2</f>
        <v>0.69130658436213999</v>
      </c>
      <c r="AB258" s="69">
        <f t="shared" ref="AB258" si="139">(C258*D258)/1000</f>
        <v>355.20023611111117</v>
      </c>
      <c r="AC258" s="70">
        <f t="shared" si="131"/>
        <v>0.62645544287673927</v>
      </c>
      <c r="AD258" s="71">
        <f t="shared" ref="AD258" si="140">(C258*G258)/1000</f>
        <v>322.7226527777778</v>
      </c>
      <c r="AE258" s="70">
        <f t="shared" si="133"/>
        <v>0.39842302812071334</v>
      </c>
      <c r="AF258" s="86">
        <f>AVERAGE(AF245:AF256)</f>
        <v>4223.3222222222221</v>
      </c>
    </row>
    <row r="259" spans="1:32" ht="13" thickTop="1" x14ac:dyDescent="0.25"/>
    <row r="260" spans="1:32" ht="13" thickBot="1" x14ac:dyDescent="0.3"/>
    <row r="261" spans="1:32" ht="13" thickTop="1" x14ac:dyDescent="0.25">
      <c r="A261" s="27" t="s">
        <v>5</v>
      </c>
      <c r="B261" s="28" t="s">
        <v>6</v>
      </c>
      <c r="C261" s="28" t="s">
        <v>6</v>
      </c>
      <c r="D261" s="28" t="s">
        <v>7</v>
      </c>
      <c r="E261" s="28" t="s">
        <v>8</v>
      </c>
      <c r="F261" s="38" t="s">
        <v>2</v>
      </c>
      <c r="G261" s="28" t="s">
        <v>9</v>
      </c>
      <c r="H261" s="28" t="s">
        <v>10</v>
      </c>
      <c r="I261" s="38" t="s">
        <v>3</v>
      </c>
      <c r="J261" s="28" t="s">
        <v>11</v>
      </c>
      <c r="K261" s="28" t="s">
        <v>12</v>
      </c>
      <c r="L261" s="38" t="s">
        <v>13</v>
      </c>
      <c r="M261" s="28" t="s">
        <v>61</v>
      </c>
      <c r="N261" s="28" t="s">
        <v>62</v>
      </c>
      <c r="O261" s="28" t="s">
        <v>63</v>
      </c>
      <c r="P261" s="28" t="s">
        <v>64</v>
      </c>
      <c r="Q261" s="28"/>
      <c r="R261" s="28"/>
      <c r="S261" s="28"/>
      <c r="T261" s="28"/>
      <c r="U261" s="28"/>
      <c r="V261" s="28"/>
      <c r="W261" s="28"/>
      <c r="X261" s="28"/>
      <c r="Y261" s="29" t="s">
        <v>46</v>
      </c>
      <c r="Z261" s="29" t="s">
        <v>14</v>
      </c>
      <c r="AA261" s="52" t="s">
        <v>47</v>
      </c>
      <c r="AB261" s="53" t="s">
        <v>48</v>
      </c>
      <c r="AC261" s="54" t="s">
        <v>49</v>
      </c>
      <c r="AD261" s="55" t="s">
        <v>47</v>
      </c>
      <c r="AE261" s="54" t="s">
        <v>47</v>
      </c>
      <c r="AF261" s="52" t="s">
        <v>140</v>
      </c>
    </row>
    <row r="262" spans="1:32" ht="13" thickBot="1" x14ac:dyDescent="0.3">
      <c r="A262" s="30" t="s">
        <v>90</v>
      </c>
      <c r="B262" s="31" t="s">
        <v>16</v>
      </c>
      <c r="C262" s="32" t="s">
        <v>17</v>
      </c>
      <c r="D262" s="31" t="s">
        <v>40</v>
      </c>
      <c r="E262" s="31" t="s">
        <v>40</v>
      </c>
      <c r="F262" s="39" t="s">
        <v>66</v>
      </c>
      <c r="G262" s="31" t="s">
        <v>40</v>
      </c>
      <c r="H262" s="31" t="s">
        <v>40</v>
      </c>
      <c r="I262" s="39" t="s">
        <v>66</v>
      </c>
      <c r="J262" s="31" t="s">
        <v>40</v>
      </c>
      <c r="K262" s="31" t="s">
        <v>40</v>
      </c>
      <c r="L262" s="39" t="s">
        <v>66</v>
      </c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2" t="s">
        <v>51</v>
      </c>
      <c r="Z262" s="32" t="s">
        <v>20</v>
      </c>
      <c r="AA262" s="56" t="s">
        <v>6</v>
      </c>
      <c r="AB262" s="57" t="s">
        <v>52</v>
      </c>
      <c r="AC262" s="58" t="s">
        <v>53</v>
      </c>
      <c r="AD262" s="59" t="s">
        <v>54</v>
      </c>
      <c r="AE262" s="58" t="s">
        <v>55</v>
      </c>
      <c r="AF262" s="88" t="s">
        <v>141</v>
      </c>
    </row>
    <row r="263" spans="1:32" ht="13" thickTop="1" x14ac:dyDescent="0.25">
      <c r="A263" s="7" t="s">
        <v>21</v>
      </c>
      <c r="B263" s="8">
        <v>29550</v>
      </c>
      <c r="C263" s="8">
        <v>953</v>
      </c>
      <c r="D263" s="8">
        <v>479</v>
      </c>
      <c r="E263" s="8">
        <v>38</v>
      </c>
      <c r="F263" s="8">
        <v>92</v>
      </c>
      <c r="G263" s="8">
        <v>374</v>
      </c>
      <c r="H263" s="8">
        <v>52</v>
      </c>
      <c r="I263" s="8">
        <v>86</v>
      </c>
      <c r="J263" s="8">
        <v>994</v>
      </c>
      <c r="K263" s="8">
        <v>155</v>
      </c>
      <c r="L263" s="8">
        <v>84</v>
      </c>
      <c r="M263" s="37">
        <v>7.71</v>
      </c>
      <c r="N263" s="37">
        <v>7.67</v>
      </c>
      <c r="O263" s="37">
        <v>1.377</v>
      </c>
      <c r="P263" s="37">
        <v>1.3069999999999999</v>
      </c>
      <c r="Q263" s="37"/>
      <c r="R263" s="37"/>
      <c r="S263" s="37"/>
      <c r="T263" s="37"/>
      <c r="U263" s="37"/>
      <c r="V263" s="37"/>
      <c r="W263" s="37"/>
      <c r="X263" s="37"/>
      <c r="Y263" s="8">
        <v>24568</v>
      </c>
      <c r="Z263" s="9">
        <f t="shared" ref="Z263:Z274" si="141">Y263/B263</f>
        <v>0.831404399323181</v>
      </c>
      <c r="AA263" s="60">
        <f>C263/$C$2</f>
        <v>0.58827160493827158</v>
      </c>
      <c r="AB263" s="61">
        <f>(C263*D263)/1000</f>
        <v>456.48700000000002</v>
      </c>
      <c r="AC263" s="62">
        <f>(AB263)/$E$3</f>
        <v>0.80509171075837749</v>
      </c>
      <c r="AD263" s="63">
        <f>(C263*G263)/1000</f>
        <v>356.42200000000003</v>
      </c>
      <c r="AE263" s="62">
        <f>(AD263)/$G$3</f>
        <v>0.44002716049382717</v>
      </c>
      <c r="AF263" s="89">
        <f>(0.8*C263*G263)/60</f>
        <v>4752.293333333334</v>
      </c>
    </row>
    <row r="264" spans="1:32" x14ac:dyDescent="0.25">
      <c r="A264" s="7" t="s">
        <v>22</v>
      </c>
      <c r="B264" s="8">
        <v>22042</v>
      </c>
      <c r="C264" s="8">
        <v>787</v>
      </c>
      <c r="D264" s="8">
        <v>374</v>
      </c>
      <c r="E264" s="8">
        <v>38</v>
      </c>
      <c r="F264" s="8">
        <v>90</v>
      </c>
      <c r="G264" s="8">
        <v>392</v>
      </c>
      <c r="H264" s="8">
        <v>43</v>
      </c>
      <c r="I264" s="8">
        <v>89</v>
      </c>
      <c r="J264" s="8">
        <v>979</v>
      </c>
      <c r="K264" s="8">
        <v>142</v>
      </c>
      <c r="L264" s="8">
        <v>85</v>
      </c>
      <c r="M264" s="37">
        <v>8.1199999999999992</v>
      </c>
      <c r="N264" s="37">
        <v>7.77</v>
      </c>
      <c r="O264" s="37">
        <v>1.758</v>
      </c>
      <c r="P264" s="37">
        <v>1.3520000000000001</v>
      </c>
      <c r="Q264" s="37"/>
      <c r="R264" s="37"/>
      <c r="S264" s="37"/>
      <c r="T264" s="37"/>
      <c r="U264" s="37"/>
      <c r="V264" s="37"/>
      <c r="W264" s="37"/>
      <c r="X264" s="37"/>
      <c r="Y264" s="8">
        <v>22695</v>
      </c>
      <c r="Z264" s="9">
        <f t="shared" si="141"/>
        <v>1.0296252608656202</v>
      </c>
      <c r="AA264" s="60">
        <f t="shared" ref="AA264:AA274" si="142">C264/$C$2</f>
        <v>0.48580246913580249</v>
      </c>
      <c r="AB264" s="61">
        <f t="shared" ref="AB264:AB274" si="143">(C264*D264)/1000</f>
        <v>294.33800000000002</v>
      </c>
      <c r="AC264" s="62">
        <f t="shared" ref="AC264:AC276" si="144">(AB264)/$E$3</f>
        <v>0.51911463844797179</v>
      </c>
      <c r="AD264" s="63">
        <f t="shared" ref="AD264:AD274" si="145">(C264*G264)/1000</f>
        <v>308.50400000000002</v>
      </c>
      <c r="AE264" s="62">
        <f t="shared" ref="AE264:AE276" si="146">(AD264)/$G$3</f>
        <v>0.38086913580246917</v>
      </c>
      <c r="AF264" s="89">
        <f t="shared" ref="AF264:AF274" si="147">(0.8*C264*G264)/60</f>
        <v>4113.3866666666672</v>
      </c>
    </row>
    <row r="265" spans="1:32" x14ac:dyDescent="0.25">
      <c r="A265" s="7" t="s">
        <v>23</v>
      </c>
      <c r="B265" s="8">
        <v>34741</v>
      </c>
      <c r="C265" s="8">
        <v>1121</v>
      </c>
      <c r="D265" s="8">
        <v>299</v>
      </c>
      <c r="E265" s="8">
        <v>38</v>
      </c>
      <c r="F265" s="8">
        <v>91</v>
      </c>
      <c r="G265" s="8">
        <v>264</v>
      </c>
      <c r="H265" s="8">
        <v>30</v>
      </c>
      <c r="I265" s="8">
        <v>89</v>
      </c>
      <c r="J265" s="8">
        <v>676</v>
      </c>
      <c r="K265" s="8">
        <v>92</v>
      </c>
      <c r="L265" s="8">
        <v>86</v>
      </c>
      <c r="M265" s="37">
        <v>7.83</v>
      </c>
      <c r="N265" s="37">
        <v>7.62</v>
      </c>
      <c r="O265" s="37">
        <v>1.194</v>
      </c>
      <c r="P265" s="37">
        <v>1.232</v>
      </c>
      <c r="Q265" s="37"/>
      <c r="R265" s="37"/>
      <c r="S265" s="37"/>
      <c r="T265" s="37"/>
      <c r="U265" s="37"/>
      <c r="V265" s="37"/>
      <c r="W265" s="37"/>
      <c r="X265" s="37"/>
      <c r="Y265" s="8">
        <v>24699</v>
      </c>
      <c r="Z265" s="9">
        <f t="shared" si="141"/>
        <v>0.71094672001381654</v>
      </c>
      <c r="AA265" s="60">
        <f t="shared" si="142"/>
        <v>0.69197530864197532</v>
      </c>
      <c r="AB265" s="61">
        <f t="shared" si="143"/>
        <v>335.17899999999997</v>
      </c>
      <c r="AC265" s="62">
        <f t="shared" si="144"/>
        <v>0.59114462081128738</v>
      </c>
      <c r="AD265" s="63">
        <f t="shared" si="145"/>
        <v>295.94400000000002</v>
      </c>
      <c r="AE265" s="62">
        <f t="shared" si="146"/>
        <v>0.365362962962963</v>
      </c>
      <c r="AF265" s="89">
        <f t="shared" si="147"/>
        <v>3945.92</v>
      </c>
    </row>
    <row r="266" spans="1:32" x14ac:dyDescent="0.25">
      <c r="A266" s="7" t="s">
        <v>24</v>
      </c>
      <c r="B266" s="8">
        <v>25965</v>
      </c>
      <c r="C266" s="8">
        <v>866</v>
      </c>
      <c r="D266" s="8">
        <v>335</v>
      </c>
      <c r="E266" s="8">
        <v>20</v>
      </c>
      <c r="F266" s="8">
        <v>94</v>
      </c>
      <c r="G266" s="8">
        <v>350</v>
      </c>
      <c r="H266" s="8">
        <v>24</v>
      </c>
      <c r="I266" s="8">
        <v>93</v>
      </c>
      <c r="J266" s="8">
        <v>864</v>
      </c>
      <c r="K266" s="8">
        <v>100</v>
      </c>
      <c r="L266" s="8">
        <v>88</v>
      </c>
      <c r="M266" s="37">
        <v>7.77</v>
      </c>
      <c r="N266" s="37">
        <v>7.89</v>
      </c>
      <c r="O266" s="37">
        <v>1.5149999999999999</v>
      </c>
      <c r="P266" s="37">
        <v>1.288</v>
      </c>
      <c r="Q266" s="37"/>
      <c r="R266" s="37"/>
      <c r="S266" s="37"/>
      <c r="T266" s="37"/>
      <c r="U266" s="37"/>
      <c r="V266" s="37"/>
      <c r="W266" s="37"/>
      <c r="X266" s="37"/>
      <c r="Y266" s="8">
        <v>22073</v>
      </c>
      <c r="Z266" s="9">
        <f t="shared" si="141"/>
        <v>0.85010591180435202</v>
      </c>
      <c r="AA266" s="60">
        <f t="shared" si="142"/>
        <v>0.53456790123456788</v>
      </c>
      <c r="AB266" s="61">
        <f t="shared" si="143"/>
        <v>290.11</v>
      </c>
      <c r="AC266" s="62">
        <f t="shared" si="144"/>
        <v>0.511657848324515</v>
      </c>
      <c r="AD266" s="63">
        <f t="shared" si="145"/>
        <v>303.10000000000002</v>
      </c>
      <c r="AE266" s="62">
        <f t="shared" si="146"/>
        <v>0.37419753086419755</v>
      </c>
      <c r="AF266" s="89">
        <f t="shared" si="147"/>
        <v>4041.3333333333339</v>
      </c>
    </row>
    <row r="267" spans="1:32" x14ac:dyDescent="0.25">
      <c r="A267" s="7" t="s">
        <v>25</v>
      </c>
      <c r="B267" s="8">
        <v>26984</v>
      </c>
      <c r="C267" s="8">
        <v>870</v>
      </c>
      <c r="D267" s="8">
        <v>401</v>
      </c>
      <c r="E267" s="8">
        <v>23</v>
      </c>
      <c r="F267" s="8">
        <v>94</v>
      </c>
      <c r="G267" s="8">
        <v>344</v>
      </c>
      <c r="H267" s="8">
        <v>24</v>
      </c>
      <c r="I267" s="8">
        <v>93</v>
      </c>
      <c r="J267" s="8">
        <v>850</v>
      </c>
      <c r="K267" s="8">
        <v>84</v>
      </c>
      <c r="L267" s="8">
        <v>90</v>
      </c>
      <c r="M267" s="37">
        <v>7.67</v>
      </c>
      <c r="N267" s="37">
        <v>8.07</v>
      </c>
      <c r="O267" s="37">
        <v>1.4910000000000001</v>
      </c>
      <c r="P267" s="37">
        <v>1.33</v>
      </c>
      <c r="Q267" s="37"/>
      <c r="R267" s="37"/>
      <c r="S267" s="37"/>
      <c r="T267" s="37"/>
      <c r="U267" s="37"/>
      <c r="V267" s="37"/>
      <c r="W267" s="37"/>
      <c r="X267" s="37"/>
      <c r="Y267" s="8">
        <v>27728</v>
      </c>
      <c r="Z267" s="9">
        <f t="shared" si="141"/>
        <v>1.027571894455974</v>
      </c>
      <c r="AA267" s="60">
        <f t="shared" si="142"/>
        <v>0.53703703703703709</v>
      </c>
      <c r="AB267" s="61">
        <f t="shared" si="143"/>
        <v>348.87</v>
      </c>
      <c r="AC267" s="62">
        <f t="shared" si="144"/>
        <v>0.61529100529100533</v>
      </c>
      <c r="AD267" s="63">
        <f t="shared" si="145"/>
        <v>299.27999999999997</v>
      </c>
      <c r="AE267" s="62">
        <f t="shared" si="146"/>
        <v>0.36948148148148147</v>
      </c>
      <c r="AF267" s="89">
        <f t="shared" si="147"/>
        <v>3990.4</v>
      </c>
    </row>
    <row r="268" spans="1:32" x14ac:dyDescent="0.25">
      <c r="A268" s="7" t="s">
        <v>26</v>
      </c>
      <c r="B268" s="8">
        <v>23872</v>
      </c>
      <c r="C268" s="8">
        <v>796</v>
      </c>
      <c r="D268" s="8">
        <v>283</v>
      </c>
      <c r="E268" s="8">
        <v>48</v>
      </c>
      <c r="F268" s="8">
        <v>83</v>
      </c>
      <c r="G268" s="8">
        <v>216</v>
      </c>
      <c r="H268" s="8">
        <v>26</v>
      </c>
      <c r="I268" s="8">
        <v>88</v>
      </c>
      <c r="J268" s="8">
        <v>617</v>
      </c>
      <c r="K268" s="8">
        <v>105</v>
      </c>
      <c r="L268" s="8">
        <v>83</v>
      </c>
      <c r="M268" s="37">
        <v>7.9</v>
      </c>
      <c r="N268" s="37">
        <v>8.35</v>
      </c>
      <c r="O268" s="37">
        <v>1.4419999999999999</v>
      </c>
      <c r="P268" s="37">
        <v>1.383</v>
      </c>
      <c r="Q268" s="37"/>
      <c r="R268" s="37"/>
      <c r="S268" s="37"/>
      <c r="T268" s="37"/>
      <c r="U268" s="37"/>
      <c r="V268" s="37"/>
      <c r="W268" s="37"/>
      <c r="X268" s="37"/>
      <c r="Y268" s="8">
        <v>22412</v>
      </c>
      <c r="Z268" s="9">
        <f t="shared" si="141"/>
        <v>0.93884048257372654</v>
      </c>
      <c r="AA268" s="60">
        <f t="shared" si="142"/>
        <v>0.49135802469135803</v>
      </c>
      <c r="AB268" s="61">
        <f t="shared" si="143"/>
        <v>225.268</v>
      </c>
      <c r="AC268" s="62">
        <f t="shared" si="144"/>
        <v>0.39729805996472661</v>
      </c>
      <c r="AD268" s="63">
        <f t="shared" si="145"/>
        <v>171.93600000000001</v>
      </c>
      <c r="AE268" s="62">
        <f t="shared" si="146"/>
        <v>0.21226666666666669</v>
      </c>
      <c r="AF268" s="89">
        <f t="shared" si="147"/>
        <v>2292.4800000000005</v>
      </c>
    </row>
    <row r="269" spans="1:32" x14ac:dyDescent="0.25">
      <c r="A269" s="7" t="s">
        <v>27</v>
      </c>
      <c r="B269" s="8">
        <v>26753</v>
      </c>
      <c r="C269" s="8">
        <v>863</v>
      </c>
      <c r="D269" s="8">
        <v>386</v>
      </c>
      <c r="E269" s="8">
        <v>51</v>
      </c>
      <c r="F269" s="8">
        <v>87</v>
      </c>
      <c r="G269" s="8">
        <v>271</v>
      </c>
      <c r="H269" s="8">
        <v>33</v>
      </c>
      <c r="I269" s="8">
        <v>88</v>
      </c>
      <c r="J269" s="8">
        <v>705</v>
      </c>
      <c r="K269" s="8">
        <v>95</v>
      </c>
      <c r="L269" s="8">
        <v>87</v>
      </c>
      <c r="M269" s="37">
        <v>7.91</v>
      </c>
      <c r="N269" s="37">
        <v>8.3800000000000008</v>
      </c>
      <c r="O269" s="37">
        <v>1.2989999999999999</v>
      </c>
      <c r="P269" s="37">
        <v>1.1479999999999999</v>
      </c>
      <c r="Q269" s="37"/>
      <c r="R269" s="37"/>
      <c r="S269" s="37"/>
      <c r="T269" s="37"/>
      <c r="U269" s="37"/>
      <c r="V269" s="37"/>
      <c r="W269" s="37"/>
      <c r="X269" s="37"/>
      <c r="Y269" s="8">
        <v>24510</v>
      </c>
      <c r="Z269" s="9">
        <f t="shared" si="141"/>
        <v>0.91615893544649196</v>
      </c>
      <c r="AA269" s="60">
        <f t="shared" si="142"/>
        <v>0.53271604938271599</v>
      </c>
      <c r="AB269" s="61">
        <f t="shared" si="143"/>
        <v>333.11799999999999</v>
      </c>
      <c r="AC269" s="62">
        <f t="shared" si="144"/>
        <v>0.58750970017636683</v>
      </c>
      <c r="AD269" s="63">
        <f t="shared" si="145"/>
        <v>233.87299999999999</v>
      </c>
      <c r="AE269" s="62">
        <f t="shared" si="146"/>
        <v>0.2887320987654321</v>
      </c>
      <c r="AF269" s="89">
        <f t="shared" si="147"/>
        <v>3118.3066666666668</v>
      </c>
    </row>
    <row r="270" spans="1:32" x14ac:dyDescent="0.25">
      <c r="A270" s="7" t="s">
        <v>28</v>
      </c>
      <c r="B270" s="8">
        <v>29754</v>
      </c>
      <c r="C270" s="8">
        <v>960</v>
      </c>
      <c r="D270" s="8">
        <v>302</v>
      </c>
      <c r="E270" s="8">
        <v>35</v>
      </c>
      <c r="F270" s="8">
        <v>88</v>
      </c>
      <c r="G270" s="8">
        <v>180</v>
      </c>
      <c r="H270" s="8">
        <v>25</v>
      </c>
      <c r="I270" s="8">
        <v>86</v>
      </c>
      <c r="J270" s="8">
        <v>715</v>
      </c>
      <c r="K270" s="8">
        <v>89</v>
      </c>
      <c r="L270" s="8">
        <v>88</v>
      </c>
      <c r="M270" s="37">
        <v>8.0399999999999991</v>
      </c>
      <c r="N270" s="37">
        <v>8.34</v>
      </c>
      <c r="O270" s="37">
        <v>1.4750000000000001</v>
      </c>
      <c r="P270" s="37">
        <v>1.0369999999999999</v>
      </c>
      <c r="Q270" s="37"/>
      <c r="R270" s="37"/>
      <c r="S270" s="37"/>
      <c r="T270" s="37"/>
      <c r="U270" s="37"/>
      <c r="V270" s="37"/>
      <c r="W270" s="37"/>
      <c r="X270" s="37"/>
      <c r="Y270" s="8">
        <v>23815</v>
      </c>
      <c r="Z270" s="9">
        <f t="shared" si="141"/>
        <v>0.80039658533306446</v>
      </c>
      <c r="AA270" s="60">
        <f t="shared" si="142"/>
        <v>0.59259259259259256</v>
      </c>
      <c r="AB270" s="61">
        <f t="shared" si="143"/>
        <v>289.92</v>
      </c>
      <c r="AC270" s="62">
        <f t="shared" si="144"/>
        <v>0.5113227513227514</v>
      </c>
      <c r="AD270" s="63">
        <f t="shared" si="145"/>
        <v>172.8</v>
      </c>
      <c r="AE270" s="62">
        <f t="shared" si="146"/>
        <v>0.21333333333333335</v>
      </c>
      <c r="AF270" s="89">
        <f t="shared" si="147"/>
        <v>2304</v>
      </c>
    </row>
    <row r="271" spans="1:32" x14ac:dyDescent="0.25">
      <c r="A271" s="7" t="s">
        <v>29</v>
      </c>
      <c r="B271" s="8">
        <v>27642</v>
      </c>
      <c r="C271" s="41">
        <v>921</v>
      </c>
      <c r="D271" s="8">
        <v>354</v>
      </c>
      <c r="E271" s="8">
        <v>33</v>
      </c>
      <c r="F271" s="8">
        <v>91</v>
      </c>
      <c r="G271" s="8">
        <v>265</v>
      </c>
      <c r="H271" s="8">
        <v>21</v>
      </c>
      <c r="I271" s="8">
        <v>92</v>
      </c>
      <c r="J271" s="8">
        <v>756</v>
      </c>
      <c r="K271" s="8">
        <v>85</v>
      </c>
      <c r="L271" s="8">
        <v>89</v>
      </c>
      <c r="M271" s="37">
        <v>7.96</v>
      </c>
      <c r="N271" s="37">
        <v>8.3699999999999992</v>
      </c>
      <c r="O271" s="37">
        <v>1.4450000000000001</v>
      </c>
      <c r="P271" s="37">
        <v>1.3740000000000001</v>
      </c>
      <c r="Q271" s="37"/>
      <c r="R271" s="37"/>
      <c r="S271" s="37"/>
      <c r="T271" s="37"/>
      <c r="U271" s="37"/>
      <c r="V271" s="37"/>
      <c r="W271" s="37"/>
      <c r="X271" s="37"/>
      <c r="Y271" s="8">
        <v>23722</v>
      </c>
      <c r="Z271" s="9">
        <f t="shared" si="141"/>
        <v>0.85818681716228928</v>
      </c>
      <c r="AA271" s="60">
        <f t="shared" si="142"/>
        <v>0.56851851851851853</v>
      </c>
      <c r="AB271" s="61">
        <f t="shared" si="143"/>
        <v>326.03399999999999</v>
      </c>
      <c r="AC271" s="62">
        <f t="shared" si="144"/>
        <v>0.57501587301587298</v>
      </c>
      <c r="AD271" s="63">
        <f t="shared" si="145"/>
        <v>244.065</v>
      </c>
      <c r="AE271" s="62">
        <f t="shared" si="146"/>
        <v>0.30131481481481481</v>
      </c>
      <c r="AF271" s="89">
        <f t="shared" si="147"/>
        <v>3254.2000000000003</v>
      </c>
    </row>
    <row r="272" spans="1:32" x14ac:dyDescent="0.25">
      <c r="A272" s="7" t="s">
        <v>36</v>
      </c>
      <c r="B272" s="8">
        <v>34614</v>
      </c>
      <c r="C272" s="8">
        <v>1117</v>
      </c>
      <c r="D272" s="8">
        <v>225</v>
      </c>
      <c r="E272" s="8">
        <v>31</v>
      </c>
      <c r="F272" s="8">
        <v>86</v>
      </c>
      <c r="G272" s="8">
        <v>217</v>
      </c>
      <c r="H272" s="8">
        <v>25</v>
      </c>
      <c r="I272" s="8">
        <v>89</v>
      </c>
      <c r="J272" s="8">
        <v>494</v>
      </c>
      <c r="K272" s="8">
        <v>84</v>
      </c>
      <c r="L272" s="8">
        <v>83</v>
      </c>
      <c r="M272" s="37">
        <v>7.56</v>
      </c>
      <c r="N272" s="37">
        <v>7.57</v>
      </c>
      <c r="O272" s="37">
        <v>1.3740000000000001</v>
      </c>
      <c r="P272" s="37">
        <v>1.069</v>
      </c>
      <c r="Q272" s="37"/>
      <c r="R272" s="37"/>
      <c r="S272" s="37"/>
      <c r="T272" s="37"/>
      <c r="U272" s="37"/>
      <c r="V272" s="37"/>
      <c r="W272" s="37"/>
      <c r="X272" s="37"/>
      <c r="Y272" s="8">
        <v>22950</v>
      </c>
      <c r="Z272" s="9">
        <f t="shared" si="141"/>
        <v>0.66302652106084248</v>
      </c>
      <c r="AA272" s="60">
        <f t="shared" si="142"/>
        <v>0.68950617283950622</v>
      </c>
      <c r="AB272" s="61">
        <f t="shared" si="143"/>
        <v>251.32499999999999</v>
      </c>
      <c r="AC272" s="62">
        <f t="shared" si="144"/>
        <v>0.44325396825396823</v>
      </c>
      <c r="AD272" s="63">
        <f t="shared" si="145"/>
        <v>242.38900000000001</v>
      </c>
      <c r="AE272" s="62">
        <f t="shared" si="146"/>
        <v>0.29924567901234567</v>
      </c>
      <c r="AF272" s="89">
        <f t="shared" si="147"/>
        <v>3231.8533333333335</v>
      </c>
    </row>
    <row r="273" spans="1:32" x14ac:dyDescent="0.25">
      <c r="A273" s="7" t="s">
        <v>30</v>
      </c>
      <c r="B273" s="8">
        <v>42325</v>
      </c>
      <c r="C273" s="8">
        <v>1411</v>
      </c>
      <c r="D273" s="8">
        <v>257</v>
      </c>
      <c r="E273" s="8">
        <v>25</v>
      </c>
      <c r="F273" s="8">
        <v>90</v>
      </c>
      <c r="G273" s="8">
        <v>212</v>
      </c>
      <c r="H273" s="8">
        <v>22</v>
      </c>
      <c r="I273" s="8">
        <v>89</v>
      </c>
      <c r="J273" s="8">
        <v>557</v>
      </c>
      <c r="K273" s="8">
        <v>76</v>
      </c>
      <c r="L273" s="8">
        <v>86</v>
      </c>
      <c r="M273" s="37">
        <v>7.96</v>
      </c>
      <c r="N273" s="37">
        <v>7.47</v>
      </c>
      <c r="O273" s="37">
        <v>1.3979999999999999</v>
      </c>
      <c r="P273" s="37">
        <v>1.1000000000000001</v>
      </c>
      <c r="Q273" s="37"/>
      <c r="R273" s="37"/>
      <c r="S273" s="37"/>
      <c r="T273" s="37"/>
      <c r="U273" s="37"/>
      <c r="V273" s="37"/>
      <c r="W273" s="37"/>
      <c r="X273" s="37"/>
      <c r="Y273" s="8">
        <v>23512</v>
      </c>
      <c r="Z273" s="9">
        <f t="shared" si="141"/>
        <v>0.55551092734790308</v>
      </c>
      <c r="AA273" s="60">
        <f t="shared" si="142"/>
        <v>0.87098765432098768</v>
      </c>
      <c r="AB273" s="61">
        <f t="shared" si="143"/>
        <v>362.62700000000001</v>
      </c>
      <c r="AC273" s="62">
        <f t="shared" si="144"/>
        <v>0.63955379188712524</v>
      </c>
      <c r="AD273" s="63">
        <f t="shared" si="145"/>
        <v>299.13200000000001</v>
      </c>
      <c r="AE273" s="62">
        <f t="shared" si="146"/>
        <v>0.36929876543209877</v>
      </c>
      <c r="AF273" s="89">
        <f t="shared" si="147"/>
        <v>3988.4266666666663</v>
      </c>
    </row>
    <row r="274" spans="1:32" ht="13" thickBot="1" x14ac:dyDescent="0.3">
      <c r="A274" s="7" t="s">
        <v>31</v>
      </c>
      <c r="B274" s="8">
        <v>28991</v>
      </c>
      <c r="C274" s="8">
        <v>935</v>
      </c>
      <c r="D274" s="8">
        <v>264</v>
      </c>
      <c r="E274" s="8">
        <v>25</v>
      </c>
      <c r="F274" s="8">
        <v>91</v>
      </c>
      <c r="G274" s="8">
        <v>440</v>
      </c>
      <c r="H274" s="8">
        <v>30</v>
      </c>
      <c r="I274" s="8">
        <v>93</v>
      </c>
      <c r="J274" s="8">
        <v>681</v>
      </c>
      <c r="K274" s="8">
        <v>96</v>
      </c>
      <c r="L274" s="8">
        <v>86</v>
      </c>
      <c r="M274" s="37">
        <v>8.02</v>
      </c>
      <c r="N274" s="37">
        <v>7.86</v>
      </c>
      <c r="O274" s="37">
        <v>1.617</v>
      </c>
      <c r="P274" s="37">
        <v>1.395</v>
      </c>
      <c r="Q274" s="37"/>
      <c r="R274" s="37"/>
      <c r="S274" s="37"/>
      <c r="T274" s="37"/>
      <c r="U274" s="37"/>
      <c r="V274" s="37"/>
      <c r="W274" s="37"/>
      <c r="X274" s="37"/>
      <c r="Y274" s="8">
        <v>22519</v>
      </c>
      <c r="Z274" s="9">
        <f t="shared" si="141"/>
        <v>0.77675830430133486</v>
      </c>
      <c r="AA274" s="60">
        <f t="shared" si="142"/>
        <v>0.5771604938271605</v>
      </c>
      <c r="AB274" s="61">
        <f t="shared" si="143"/>
        <v>246.84</v>
      </c>
      <c r="AC274" s="62">
        <f t="shared" si="144"/>
        <v>0.43534391534391537</v>
      </c>
      <c r="AD274" s="63">
        <f t="shared" si="145"/>
        <v>411.4</v>
      </c>
      <c r="AE274" s="62">
        <f t="shared" si="146"/>
        <v>0.50790123456790126</v>
      </c>
      <c r="AF274" s="89">
        <f t="shared" si="147"/>
        <v>5485.333333333333</v>
      </c>
    </row>
    <row r="275" spans="1:32" ht="13" thickTop="1" x14ac:dyDescent="0.25">
      <c r="A275" s="10" t="s">
        <v>91</v>
      </c>
      <c r="B275" s="42">
        <f>SUM(B263:B274)</f>
        <v>353233</v>
      </c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2">
        <f>SUM(Y263:Y274)</f>
        <v>285203</v>
      </c>
      <c r="Z275" s="11"/>
      <c r="AA275" s="64"/>
      <c r="AB275" s="65"/>
      <c r="AC275" s="66"/>
      <c r="AD275" s="67"/>
      <c r="AE275" s="66"/>
      <c r="AF275" s="85"/>
    </row>
    <row r="276" spans="1:32" ht="13" thickBot="1" x14ac:dyDescent="0.3">
      <c r="A276" s="13" t="s">
        <v>92</v>
      </c>
      <c r="B276" s="14">
        <f>AVERAGE(B263:B274)</f>
        <v>29436.083333333332</v>
      </c>
      <c r="C276" s="14">
        <f t="shared" ref="C276:J276" si="148">AVERAGE(C263:C274)</f>
        <v>966.66666666666663</v>
      </c>
      <c r="D276" s="14">
        <f t="shared" si="148"/>
        <v>329.91666666666669</v>
      </c>
      <c r="E276" s="14">
        <f>AVERAGE(E263:E274)</f>
        <v>33.75</v>
      </c>
      <c r="F276" s="14">
        <f>AVERAGE(F263:F274)</f>
        <v>89.75</v>
      </c>
      <c r="G276" s="14">
        <f>AVERAGE(G263:G274)</f>
        <v>293.75</v>
      </c>
      <c r="H276" s="14">
        <f>AVERAGE(H263:H274)</f>
        <v>29.583333333333332</v>
      </c>
      <c r="I276" s="14">
        <f>AVERAGE(I263:I274)</f>
        <v>89.583333333333329</v>
      </c>
      <c r="J276" s="14">
        <f t="shared" si="148"/>
        <v>740.66666666666663</v>
      </c>
      <c r="K276" s="14">
        <f>AVERAGE(K263:K274)</f>
        <v>100.25</v>
      </c>
      <c r="L276" s="14">
        <f>AVERAGE(L263:L274)</f>
        <v>86.25</v>
      </c>
      <c r="M276" s="22">
        <f t="shared" ref="M276:Z276" si="149">AVERAGE(M263:M274)</f>
        <v>7.8708333333333327</v>
      </c>
      <c r="N276" s="22">
        <f t="shared" si="149"/>
        <v>7.9466666666666663</v>
      </c>
      <c r="O276" s="22">
        <f t="shared" si="149"/>
        <v>1.4487499999999998</v>
      </c>
      <c r="P276" s="22">
        <f t="shared" si="149"/>
        <v>1.2512500000000002</v>
      </c>
      <c r="Q276" s="22"/>
      <c r="R276" s="22"/>
      <c r="S276" s="22"/>
      <c r="T276" s="22"/>
      <c r="U276" s="22"/>
      <c r="V276" s="22"/>
      <c r="W276" s="22"/>
      <c r="X276" s="22"/>
      <c r="Y276" s="14">
        <f t="shared" si="149"/>
        <v>23766.916666666668</v>
      </c>
      <c r="Z276" s="22">
        <f t="shared" si="149"/>
        <v>0.82987772997404985</v>
      </c>
      <c r="AA276" s="68">
        <f t="shared" ref="AA276" si="150">C276/$C$2</f>
        <v>0.5967078189300411</v>
      </c>
      <c r="AB276" s="69">
        <f t="shared" ref="AB276" si="151">(C276*D276)/1000</f>
        <v>318.91944444444442</v>
      </c>
      <c r="AC276" s="70">
        <f t="shared" si="144"/>
        <v>0.56246815598667443</v>
      </c>
      <c r="AD276" s="71">
        <f t="shared" ref="AD276" si="152">(C276*G276)/1000</f>
        <v>283.95833333333331</v>
      </c>
      <c r="AE276" s="70">
        <f t="shared" si="146"/>
        <v>0.35056584362139914</v>
      </c>
      <c r="AF276" s="86">
        <f>AVERAGE(AF263:AF274)</f>
        <v>3709.8277777777785</v>
      </c>
    </row>
    <row r="277" spans="1:32" ht="13" thickTop="1" x14ac:dyDescent="0.25">
      <c r="C277" s="20"/>
    </row>
    <row r="278" spans="1:32" ht="13" thickBot="1" x14ac:dyDescent="0.3"/>
    <row r="279" spans="1:32" ht="13" thickTop="1" x14ac:dyDescent="0.25">
      <c r="A279" s="27" t="s">
        <v>5</v>
      </c>
      <c r="B279" s="28" t="s">
        <v>6</v>
      </c>
      <c r="C279" s="28" t="s">
        <v>6</v>
      </c>
      <c r="D279" s="28" t="s">
        <v>7</v>
      </c>
      <c r="E279" s="28" t="s">
        <v>8</v>
      </c>
      <c r="F279" s="38" t="s">
        <v>2</v>
      </c>
      <c r="G279" s="28" t="s">
        <v>9</v>
      </c>
      <c r="H279" s="28" t="s">
        <v>10</v>
      </c>
      <c r="I279" s="38" t="s">
        <v>3</v>
      </c>
      <c r="J279" s="28" t="s">
        <v>11</v>
      </c>
      <c r="K279" s="28" t="s">
        <v>12</v>
      </c>
      <c r="L279" s="38" t="s">
        <v>13</v>
      </c>
      <c r="M279" s="28" t="s">
        <v>61</v>
      </c>
      <c r="N279" s="28" t="s">
        <v>62</v>
      </c>
      <c r="O279" s="28" t="s">
        <v>63</v>
      </c>
      <c r="P279" s="28" t="s">
        <v>64</v>
      </c>
      <c r="Q279" s="28"/>
      <c r="R279" s="28"/>
      <c r="S279" s="28"/>
      <c r="T279" s="28"/>
      <c r="U279" s="28"/>
      <c r="V279" s="28"/>
      <c r="W279" s="28"/>
      <c r="X279" s="28"/>
      <c r="Y279" s="29" t="s">
        <v>46</v>
      </c>
      <c r="Z279" s="29" t="s">
        <v>14</v>
      </c>
      <c r="AA279" s="52" t="s">
        <v>47</v>
      </c>
      <c r="AB279" s="53" t="s">
        <v>48</v>
      </c>
      <c r="AC279" s="54" t="s">
        <v>49</v>
      </c>
      <c r="AD279" s="55" t="s">
        <v>47</v>
      </c>
      <c r="AE279" s="54" t="s">
        <v>47</v>
      </c>
      <c r="AF279" s="52" t="s">
        <v>140</v>
      </c>
    </row>
    <row r="280" spans="1:32" ht="13" thickBot="1" x14ac:dyDescent="0.3">
      <c r="A280" s="30" t="s">
        <v>93</v>
      </c>
      <c r="B280" s="31" t="s">
        <v>16</v>
      </c>
      <c r="C280" s="32" t="s">
        <v>17</v>
      </c>
      <c r="D280" s="31" t="s">
        <v>40</v>
      </c>
      <c r="E280" s="31" t="s">
        <v>40</v>
      </c>
      <c r="F280" s="39" t="s">
        <v>66</v>
      </c>
      <c r="G280" s="31" t="s">
        <v>40</v>
      </c>
      <c r="H280" s="31" t="s">
        <v>40</v>
      </c>
      <c r="I280" s="39" t="s">
        <v>66</v>
      </c>
      <c r="J280" s="31" t="s">
        <v>40</v>
      </c>
      <c r="K280" s="31" t="s">
        <v>40</v>
      </c>
      <c r="L280" s="39" t="s">
        <v>66</v>
      </c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2" t="s">
        <v>51</v>
      </c>
      <c r="Z280" s="32" t="s">
        <v>20</v>
      </c>
      <c r="AA280" s="56" t="s">
        <v>6</v>
      </c>
      <c r="AB280" s="57" t="s">
        <v>52</v>
      </c>
      <c r="AC280" s="58" t="s">
        <v>53</v>
      </c>
      <c r="AD280" s="59" t="s">
        <v>54</v>
      </c>
      <c r="AE280" s="58" t="s">
        <v>55</v>
      </c>
      <c r="AF280" s="88" t="s">
        <v>141</v>
      </c>
    </row>
    <row r="281" spans="1:32" ht="13" thickTop="1" x14ac:dyDescent="0.25">
      <c r="A281" s="7" t="s">
        <v>21</v>
      </c>
      <c r="B281" s="8">
        <v>30576</v>
      </c>
      <c r="C281" s="8">
        <v>986</v>
      </c>
      <c r="D281" s="8">
        <v>282</v>
      </c>
      <c r="E281" s="8">
        <v>31</v>
      </c>
      <c r="F281" s="8">
        <v>89</v>
      </c>
      <c r="G281" s="8">
        <v>274</v>
      </c>
      <c r="H281" s="8">
        <v>24</v>
      </c>
      <c r="I281" s="8">
        <v>91</v>
      </c>
      <c r="J281" s="8">
        <v>697</v>
      </c>
      <c r="K281" s="8">
        <v>100</v>
      </c>
      <c r="L281" s="8">
        <v>86</v>
      </c>
      <c r="M281" s="37">
        <v>7.69</v>
      </c>
      <c r="N281" s="37">
        <v>7.84</v>
      </c>
      <c r="O281" s="37">
        <v>1.4950000000000001</v>
      </c>
      <c r="P281" s="37">
        <v>7.84</v>
      </c>
      <c r="Q281" s="37"/>
      <c r="R281" s="37"/>
      <c r="S281" s="37"/>
      <c r="T281" s="37"/>
      <c r="U281" s="37"/>
      <c r="V281" s="37"/>
      <c r="W281" s="37"/>
      <c r="X281" s="37"/>
      <c r="Y281" s="8">
        <v>25615</v>
      </c>
      <c r="Z281" s="9">
        <f t="shared" ref="Z281:Z292" si="153">Y281/B281</f>
        <v>0.83774856096284667</v>
      </c>
      <c r="AA281" s="60">
        <f>C281/$C$2</f>
        <v>0.60864197530864195</v>
      </c>
      <c r="AB281" s="61">
        <f>(C281*D281)/1000</f>
        <v>278.05200000000002</v>
      </c>
      <c r="AC281" s="62">
        <f>(AB281)/$E$3</f>
        <v>0.49039153439153443</v>
      </c>
      <c r="AD281" s="63">
        <f>(C281*G281)/1000</f>
        <v>270.16399999999999</v>
      </c>
      <c r="AE281" s="62">
        <f>(AD281)/$G$3</f>
        <v>0.33353580246913578</v>
      </c>
      <c r="AF281" s="89">
        <f>(0.8*C281*G281)/60</f>
        <v>3602.186666666667</v>
      </c>
    </row>
    <row r="282" spans="1:32" x14ac:dyDescent="0.25">
      <c r="A282" s="7" t="s">
        <v>22</v>
      </c>
      <c r="B282" s="8">
        <v>25179</v>
      </c>
      <c r="C282" s="8">
        <v>868</v>
      </c>
      <c r="D282" s="8">
        <v>275</v>
      </c>
      <c r="E282" s="8">
        <v>29</v>
      </c>
      <c r="F282" s="8">
        <v>89</v>
      </c>
      <c r="G282" s="8">
        <v>170</v>
      </c>
      <c r="H282" s="8">
        <v>14</v>
      </c>
      <c r="I282" s="8">
        <v>92</v>
      </c>
      <c r="J282" s="8">
        <v>602</v>
      </c>
      <c r="K282" s="8">
        <v>111</v>
      </c>
      <c r="L282" s="8">
        <v>82</v>
      </c>
      <c r="M282" s="37">
        <v>8.24</v>
      </c>
      <c r="N282" s="37">
        <v>7.72</v>
      </c>
      <c r="O282" s="37">
        <v>1.6319999999999999</v>
      </c>
      <c r="P282" s="37">
        <v>1.2549999999999999</v>
      </c>
      <c r="Q282" s="37"/>
      <c r="R282" s="37"/>
      <c r="S282" s="37"/>
      <c r="T282" s="37"/>
      <c r="U282" s="37"/>
      <c r="V282" s="37"/>
      <c r="W282" s="37"/>
      <c r="X282" s="37"/>
      <c r="Y282" s="8">
        <v>22206</v>
      </c>
      <c r="Z282" s="9">
        <f t="shared" si="153"/>
        <v>0.88192541403550573</v>
      </c>
      <c r="AA282" s="60">
        <f t="shared" ref="AA282:AA292" si="154">C282/$C$2</f>
        <v>0.53580246913580243</v>
      </c>
      <c r="AB282" s="61">
        <f t="shared" ref="AB282:AB292" si="155">(C282*D282)/1000</f>
        <v>238.7</v>
      </c>
      <c r="AC282" s="62">
        <f t="shared" ref="AC282:AC294" si="156">(AB282)/$E$3</f>
        <v>0.42098765432098761</v>
      </c>
      <c r="AD282" s="63">
        <f t="shared" ref="AD282:AD292" si="157">(C282*G282)/1000</f>
        <v>147.56</v>
      </c>
      <c r="AE282" s="62">
        <f t="shared" ref="AE282:AE294" si="158">(AD282)/$G$3</f>
        <v>0.18217283950617283</v>
      </c>
      <c r="AF282" s="89">
        <f t="shared" ref="AF282:AF292" si="159">(0.8*C282*G282)/60</f>
        <v>1967.4666666666669</v>
      </c>
    </row>
    <row r="283" spans="1:32" x14ac:dyDescent="0.25">
      <c r="A283" s="7" t="s">
        <v>23</v>
      </c>
      <c r="B283" s="8">
        <v>25128</v>
      </c>
      <c r="C283" s="8">
        <v>811</v>
      </c>
      <c r="D283" s="8">
        <v>251</v>
      </c>
      <c r="E283" s="8">
        <v>53</v>
      </c>
      <c r="F283" s="8">
        <v>79</v>
      </c>
      <c r="G283" s="8">
        <v>183</v>
      </c>
      <c r="H283" s="8">
        <v>15</v>
      </c>
      <c r="I283" s="8">
        <v>92</v>
      </c>
      <c r="J283" s="8">
        <v>541</v>
      </c>
      <c r="K283" s="8">
        <v>115</v>
      </c>
      <c r="L283" s="8">
        <v>79</v>
      </c>
      <c r="M283" s="37">
        <v>7.95</v>
      </c>
      <c r="N283" s="37">
        <v>8.02</v>
      </c>
      <c r="O283" s="37">
        <v>2.5470000000000002</v>
      </c>
      <c r="P283" s="37">
        <v>1.2689999999999999</v>
      </c>
      <c r="Q283" s="37"/>
      <c r="R283" s="37"/>
      <c r="S283" s="37"/>
      <c r="T283" s="37"/>
      <c r="U283" s="37"/>
      <c r="V283" s="37"/>
      <c r="W283" s="37"/>
      <c r="X283" s="37"/>
      <c r="Y283" s="8">
        <v>22307</v>
      </c>
      <c r="Z283" s="9">
        <f t="shared" si="153"/>
        <v>0.88773479783508435</v>
      </c>
      <c r="AA283" s="60">
        <f t="shared" si="154"/>
        <v>0.50061728395061733</v>
      </c>
      <c r="AB283" s="61">
        <f t="shared" si="155"/>
        <v>203.56100000000001</v>
      </c>
      <c r="AC283" s="62">
        <f t="shared" si="156"/>
        <v>0.35901410934744271</v>
      </c>
      <c r="AD283" s="63">
        <f t="shared" si="157"/>
        <v>148.41300000000001</v>
      </c>
      <c r="AE283" s="62">
        <f t="shared" si="158"/>
        <v>0.18322592592592593</v>
      </c>
      <c r="AF283" s="89">
        <f t="shared" si="159"/>
        <v>1978.8400000000001</v>
      </c>
    </row>
    <row r="284" spans="1:32" x14ac:dyDescent="0.25">
      <c r="A284" s="7" t="s">
        <v>24</v>
      </c>
      <c r="B284" s="8">
        <v>22735</v>
      </c>
      <c r="C284" s="8">
        <v>758</v>
      </c>
      <c r="D284" s="8">
        <v>249</v>
      </c>
      <c r="E284" s="8">
        <v>38</v>
      </c>
      <c r="F284" s="8">
        <v>85</v>
      </c>
      <c r="G284" s="8">
        <v>234</v>
      </c>
      <c r="H284" s="8">
        <v>22</v>
      </c>
      <c r="I284" s="8">
        <v>91</v>
      </c>
      <c r="J284" s="8">
        <v>598</v>
      </c>
      <c r="K284" s="8">
        <v>123</v>
      </c>
      <c r="L284" s="8">
        <v>79</v>
      </c>
      <c r="M284" s="37">
        <v>8.01</v>
      </c>
      <c r="N284" s="37">
        <v>8.2200000000000006</v>
      </c>
      <c r="O284" s="37">
        <v>1.6919999999999999</v>
      </c>
      <c r="P284" s="37">
        <v>1.2210000000000001</v>
      </c>
      <c r="Q284" s="37"/>
      <c r="R284" s="37"/>
      <c r="S284" s="37"/>
      <c r="T284" s="37"/>
      <c r="U284" s="37"/>
      <c r="V284" s="37"/>
      <c r="W284" s="37"/>
      <c r="X284" s="37"/>
      <c r="Y284" s="8">
        <v>22280</v>
      </c>
      <c r="Z284" s="9">
        <f t="shared" si="153"/>
        <v>0.97998680448647457</v>
      </c>
      <c r="AA284" s="60">
        <f t="shared" si="154"/>
        <v>0.46790123456790123</v>
      </c>
      <c r="AB284" s="61">
        <f t="shared" si="155"/>
        <v>188.74199999999999</v>
      </c>
      <c r="AC284" s="62">
        <f t="shared" si="156"/>
        <v>0.33287830687830688</v>
      </c>
      <c r="AD284" s="63">
        <f t="shared" si="157"/>
        <v>177.37200000000001</v>
      </c>
      <c r="AE284" s="62">
        <f t="shared" si="158"/>
        <v>0.2189777777777778</v>
      </c>
      <c r="AF284" s="89">
        <f t="shared" si="159"/>
        <v>2364.96</v>
      </c>
    </row>
    <row r="285" spans="1:32" x14ac:dyDescent="0.25">
      <c r="A285" s="7" t="s">
        <v>25</v>
      </c>
      <c r="B285" s="8">
        <v>23153</v>
      </c>
      <c r="C285" s="8">
        <v>747</v>
      </c>
      <c r="D285" s="8">
        <v>243</v>
      </c>
      <c r="E285" s="8">
        <v>32</v>
      </c>
      <c r="F285" s="8">
        <v>87</v>
      </c>
      <c r="G285" s="8">
        <v>248</v>
      </c>
      <c r="H285" s="8">
        <v>25</v>
      </c>
      <c r="I285" s="8">
        <v>90</v>
      </c>
      <c r="J285" s="8">
        <v>589</v>
      </c>
      <c r="K285" s="8">
        <v>109</v>
      </c>
      <c r="L285" s="8">
        <v>82</v>
      </c>
      <c r="M285" s="37">
        <v>8.2100000000000009</v>
      </c>
      <c r="N285" s="37">
        <v>8.36</v>
      </c>
      <c r="O285" s="37">
        <v>1.5940000000000001</v>
      </c>
      <c r="P285" s="37">
        <v>0.95099999999999996</v>
      </c>
      <c r="Q285" s="37"/>
      <c r="R285" s="37"/>
      <c r="S285" s="37"/>
      <c r="T285" s="37"/>
      <c r="U285" s="37"/>
      <c r="V285" s="37"/>
      <c r="W285" s="37"/>
      <c r="X285" s="37"/>
      <c r="Y285" s="8">
        <v>21340</v>
      </c>
      <c r="Z285" s="9">
        <f t="shared" si="153"/>
        <v>0.92169481276724397</v>
      </c>
      <c r="AA285" s="60">
        <f t="shared" si="154"/>
        <v>0.46111111111111114</v>
      </c>
      <c r="AB285" s="61">
        <f t="shared" si="155"/>
        <v>181.52099999999999</v>
      </c>
      <c r="AC285" s="62">
        <f t="shared" si="156"/>
        <v>0.32014285714285712</v>
      </c>
      <c r="AD285" s="63">
        <f t="shared" si="157"/>
        <v>185.256</v>
      </c>
      <c r="AE285" s="62">
        <f t="shared" si="158"/>
        <v>0.22871111111111112</v>
      </c>
      <c r="AF285" s="89">
        <f t="shared" si="159"/>
        <v>2470.0800000000004</v>
      </c>
    </row>
    <row r="286" spans="1:32" x14ac:dyDescent="0.25">
      <c r="A286" s="7" t="s">
        <v>26</v>
      </c>
      <c r="B286" s="8">
        <v>20637</v>
      </c>
      <c r="C286" s="8">
        <v>688</v>
      </c>
      <c r="D286" s="8">
        <v>491</v>
      </c>
      <c r="E286" s="8">
        <v>29</v>
      </c>
      <c r="F286" s="8">
        <v>94</v>
      </c>
      <c r="G286" s="8">
        <v>402</v>
      </c>
      <c r="H286" s="8">
        <v>21</v>
      </c>
      <c r="I286" s="8">
        <v>95</v>
      </c>
      <c r="J286" s="8">
        <v>817</v>
      </c>
      <c r="K286" s="8">
        <v>87</v>
      </c>
      <c r="L286" s="8">
        <v>89</v>
      </c>
      <c r="M286" s="37">
        <v>7.78</v>
      </c>
      <c r="N286" s="37">
        <v>8.31</v>
      </c>
      <c r="O286" s="37">
        <v>1.698</v>
      </c>
      <c r="P286" s="37">
        <v>1.264</v>
      </c>
      <c r="Q286" s="37"/>
      <c r="R286" s="37"/>
      <c r="S286" s="37"/>
      <c r="T286" s="37"/>
      <c r="U286" s="37"/>
      <c r="V286" s="37"/>
      <c r="W286" s="37"/>
      <c r="X286" s="37"/>
      <c r="Y286" s="8">
        <v>22572</v>
      </c>
      <c r="Z286" s="9">
        <f t="shared" si="153"/>
        <v>1.0937636284343655</v>
      </c>
      <c r="AA286" s="60">
        <f t="shared" si="154"/>
        <v>0.42469135802469138</v>
      </c>
      <c r="AB286" s="61">
        <f t="shared" si="155"/>
        <v>337.80799999999999</v>
      </c>
      <c r="AC286" s="62">
        <f t="shared" si="156"/>
        <v>0.59578130511463845</v>
      </c>
      <c r="AD286" s="63">
        <f t="shared" si="157"/>
        <v>276.57600000000002</v>
      </c>
      <c r="AE286" s="62">
        <f t="shared" si="158"/>
        <v>0.3414518518518519</v>
      </c>
      <c r="AF286" s="89">
        <f t="shared" si="159"/>
        <v>3687.68</v>
      </c>
    </row>
    <row r="287" spans="1:32" x14ac:dyDescent="0.25">
      <c r="A287" s="7" t="s">
        <v>27</v>
      </c>
      <c r="B287" s="8">
        <v>20786</v>
      </c>
      <c r="C287" s="8">
        <v>671</v>
      </c>
      <c r="D287" s="8">
        <v>192</v>
      </c>
      <c r="E287" s="8">
        <v>38</v>
      </c>
      <c r="F287" s="8">
        <v>80</v>
      </c>
      <c r="G287" s="8">
        <v>260</v>
      </c>
      <c r="H287" s="8">
        <v>20</v>
      </c>
      <c r="I287" s="8">
        <v>92</v>
      </c>
      <c r="J287" s="8">
        <v>523</v>
      </c>
      <c r="K287" s="8">
        <v>85</v>
      </c>
      <c r="L287" s="8">
        <v>84</v>
      </c>
      <c r="M287" s="37">
        <v>7.84</v>
      </c>
      <c r="N287" s="37">
        <v>8.42</v>
      </c>
      <c r="O287" s="37">
        <v>1.607</v>
      </c>
      <c r="P287" s="37">
        <v>1.369</v>
      </c>
      <c r="Q287" s="37"/>
      <c r="R287" s="37"/>
      <c r="S287" s="37"/>
      <c r="T287" s="37"/>
      <c r="U287" s="37"/>
      <c r="V287" s="37"/>
      <c r="W287" s="37"/>
      <c r="X287" s="37"/>
      <c r="Y287" s="8">
        <v>21949</v>
      </c>
      <c r="Z287" s="9">
        <f t="shared" si="153"/>
        <v>1.0559511209467911</v>
      </c>
      <c r="AA287" s="60">
        <f t="shared" si="154"/>
        <v>0.41419753086419753</v>
      </c>
      <c r="AB287" s="61">
        <f t="shared" si="155"/>
        <v>128.83199999999999</v>
      </c>
      <c r="AC287" s="62">
        <f t="shared" si="156"/>
        <v>0.22721693121693121</v>
      </c>
      <c r="AD287" s="63">
        <f t="shared" si="157"/>
        <v>174.46</v>
      </c>
      <c r="AE287" s="62">
        <f t="shared" si="158"/>
        <v>0.21538271604938272</v>
      </c>
      <c r="AF287" s="89">
        <f t="shared" si="159"/>
        <v>2326.1333333333337</v>
      </c>
    </row>
    <row r="288" spans="1:32" x14ac:dyDescent="0.25">
      <c r="A288" s="7" t="s">
        <v>28</v>
      </c>
      <c r="B288" s="8">
        <v>20182</v>
      </c>
      <c r="C288" s="8">
        <v>651</v>
      </c>
      <c r="D288" s="8">
        <v>254</v>
      </c>
      <c r="E288" s="8">
        <v>53</v>
      </c>
      <c r="F288" s="8">
        <v>79</v>
      </c>
      <c r="G288" s="8">
        <v>234</v>
      </c>
      <c r="H288" s="8">
        <v>15</v>
      </c>
      <c r="I288" s="8">
        <v>93</v>
      </c>
      <c r="J288" s="8">
        <v>647</v>
      </c>
      <c r="K288" s="8">
        <v>70</v>
      </c>
      <c r="L288" s="8">
        <v>89</v>
      </c>
      <c r="M288" s="37">
        <v>7.44</v>
      </c>
      <c r="N288" s="37">
        <v>7.91</v>
      </c>
      <c r="O288" s="37">
        <v>1.6020000000000001</v>
      </c>
      <c r="P288" s="37">
        <v>1.1719999999999999</v>
      </c>
      <c r="Q288" s="37"/>
      <c r="R288" s="37"/>
      <c r="S288" s="37"/>
      <c r="T288" s="37"/>
      <c r="U288" s="37"/>
      <c r="V288" s="37"/>
      <c r="W288" s="37"/>
      <c r="X288" s="37"/>
      <c r="Y288" s="8">
        <v>22319</v>
      </c>
      <c r="Z288" s="9">
        <f t="shared" si="153"/>
        <v>1.1058864334555545</v>
      </c>
      <c r="AA288" s="60">
        <f t="shared" si="154"/>
        <v>0.40185185185185185</v>
      </c>
      <c r="AB288" s="61">
        <f t="shared" si="155"/>
        <v>165.35400000000001</v>
      </c>
      <c r="AC288" s="62">
        <f t="shared" si="156"/>
        <v>0.29162962962962963</v>
      </c>
      <c r="AD288" s="63">
        <f t="shared" si="157"/>
        <v>152.334</v>
      </c>
      <c r="AE288" s="62">
        <f t="shared" si="158"/>
        <v>0.18806666666666666</v>
      </c>
      <c r="AF288" s="89">
        <f t="shared" si="159"/>
        <v>2031.1200000000001</v>
      </c>
    </row>
    <row r="289" spans="1:32" x14ac:dyDescent="0.25">
      <c r="A289" s="7" t="s">
        <v>29</v>
      </c>
      <c r="B289" s="8">
        <v>21495</v>
      </c>
      <c r="C289" s="41">
        <v>717</v>
      </c>
      <c r="D289" s="8">
        <v>211</v>
      </c>
      <c r="E289" s="8">
        <v>60</v>
      </c>
      <c r="F289" s="8">
        <v>72</v>
      </c>
      <c r="G289" s="8">
        <v>240</v>
      </c>
      <c r="H289" s="8">
        <v>25</v>
      </c>
      <c r="I289" s="8">
        <v>25</v>
      </c>
      <c r="J289" s="8">
        <v>545</v>
      </c>
      <c r="K289" s="8">
        <v>86</v>
      </c>
      <c r="L289" s="8">
        <v>86</v>
      </c>
      <c r="M289" s="37">
        <v>7.98</v>
      </c>
      <c r="N289" s="37">
        <v>7.71</v>
      </c>
      <c r="O289" s="37">
        <v>1.784</v>
      </c>
      <c r="P289" s="37">
        <v>1.1080000000000001</v>
      </c>
      <c r="Q289" s="37"/>
      <c r="R289" s="37"/>
      <c r="S289" s="37"/>
      <c r="T289" s="37"/>
      <c r="U289" s="37"/>
      <c r="V289" s="37"/>
      <c r="W289" s="37"/>
      <c r="X289" s="37"/>
      <c r="Y289" s="8">
        <v>22309</v>
      </c>
      <c r="Z289" s="9">
        <f t="shared" si="153"/>
        <v>1.0378692719237033</v>
      </c>
      <c r="AA289" s="60">
        <f t="shared" si="154"/>
        <v>0.44259259259259259</v>
      </c>
      <c r="AB289" s="61">
        <f t="shared" si="155"/>
        <v>151.28700000000001</v>
      </c>
      <c r="AC289" s="62">
        <f t="shared" si="156"/>
        <v>0.26682010582010585</v>
      </c>
      <c r="AD289" s="63">
        <f t="shared" si="157"/>
        <v>172.08</v>
      </c>
      <c r="AE289" s="62">
        <f t="shared" si="158"/>
        <v>0.21244444444444446</v>
      </c>
      <c r="AF289" s="89">
        <f t="shared" si="159"/>
        <v>2294.4</v>
      </c>
    </row>
    <row r="290" spans="1:32" x14ac:dyDescent="0.25">
      <c r="A290" s="7" t="s">
        <v>36</v>
      </c>
      <c r="B290" s="8">
        <v>27737</v>
      </c>
      <c r="C290" s="8">
        <v>895</v>
      </c>
      <c r="D290" s="8">
        <v>249</v>
      </c>
      <c r="E290" s="8">
        <v>36</v>
      </c>
      <c r="F290" s="8">
        <v>85</v>
      </c>
      <c r="G290" s="8">
        <v>244</v>
      </c>
      <c r="H290" s="8">
        <v>26</v>
      </c>
      <c r="I290" s="8">
        <v>89</v>
      </c>
      <c r="J290" s="8">
        <v>595</v>
      </c>
      <c r="K290" s="8">
        <v>89</v>
      </c>
      <c r="L290" s="8">
        <v>85</v>
      </c>
      <c r="M290" s="37">
        <v>8.35</v>
      </c>
      <c r="N290" s="37">
        <v>8.26</v>
      </c>
      <c r="O290" s="37">
        <v>1.8129999999999999</v>
      </c>
      <c r="P290" s="37">
        <v>1.143</v>
      </c>
      <c r="Q290" s="37"/>
      <c r="R290" s="37"/>
      <c r="S290" s="37"/>
      <c r="T290" s="37"/>
      <c r="U290" s="37"/>
      <c r="V290" s="37"/>
      <c r="W290" s="37"/>
      <c r="X290" s="37"/>
      <c r="Y290" s="8">
        <v>23342</v>
      </c>
      <c r="Z290" s="9">
        <f t="shared" si="153"/>
        <v>0.84154739157082592</v>
      </c>
      <c r="AA290" s="60">
        <f t="shared" si="154"/>
        <v>0.55246913580246915</v>
      </c>
      <c r="AB290" s="61">
        <f t="shared" si="155"/>
        <v>222.85499999999999</v>
      </c>
      <c r="AC290" s="62">
        <f t="shared" si="156"/>
        <v>0.39304232804232803</v>
      </c>
      <c r="AD290" s="63">
        <f t="shared" si="157"/>
        <v>218.38</v>
      </c>
      <c r="AE290" s="62">
        <f t="shared" si="158"/>
        <v>0.26960493827160492</v>
      </c>
      <c r="AF290" s="89">
        <f t="shared" si="159"/>
        <v>2911.7333333333331</v>
      </c>
    </row>
    <row r="291" spans="1:32" x14ac:dyDescent="0.25">
      <c r="A291" s="7" t="s">
        <v>30</v>
      </c>
      <c r="B291" s="8">
        <v>31228</v>
      </c>
      <c r="C291" s="8">
        <v>1041</v>
      </c>
      <c r="D291" s="8">
        <v>206</v>
      </c>
      <c r="E291" s="8">
        <v>25</v>
      </c>
      <c r="F291" s="8">
        <v>88</v>
      </c>
      <c r="G291" s="8">
        <v>226</v>
      </c>
      <c r="H291" s="8">
        <v>20</v>
      </c>
      <c r="I291" s="8">
        <v>91</v>
      </c>
      <c r="J291" s="8">
        <v>573</v>
      </c>
      <c r="K291" s="8">
        <v>82</v>
      </c>
      <c r="L291" s="8">
        <v>86</v>
      </c>
      <c r="M291" s="37">
        <v>8.52</v>
      </c>
      <c r="N291" s="37">
        <v>7.7</v>
      </c>
      <c r="O291" s="37">
        <v>1.603</v>
      </c>
      <c r="P291" s="37">
        <v>1.169</v>
      </c>
      <c r="Q291" s="37"/>
      <c r="R291" s="37"/>
      <c r="S291" s="37"/>
      <c r="T291" s="37"/>
      <c r="U291" s="37"/>
      <c r="V291" s="37"/>
      <c r="W291" s="37"/>
      <c r="X291" s="37"/>
      <c r="Y291" s="8">
        <v>25212</v>
      </c>
      <c r="Z291" s="9">
        <f t="shared" si="153"/>
        <v>0.80735237607275523</v>
      </c>
      <c r="AA291" s="60">
        <f t="shared" si="154"/>
        <v>0.6425925925925926</v>
      </c>
      <c r="AB291" s="61">
        <f t="shared" si="155"/>
        <v>214.446</v>
      </c>
      <c r="AC291" s="62">
        <f t="shared" si="156"/>
        <v>0.37821164021164022</v>
      </c>
      <c r="AD291" s="63">
        <f t="shared" si="157"/>
        <v>235.26599999999999</v>
      </c>
      <c r="AE291" s="62">
        <f t="shared" si="158"/>
        <v>0.29045185185185185</v>
      </c>
      <c r="AF291" s="89">
        <f t="shared" si="159"/>
        <v>3136.88</v>
      </c>
    </row>
    <row r="292" spans="1:32" ht="13" thickBot="1" x14ac:dyDescent="0.3">
      <c r="A292" s="7" t="s">
        <v>31</v>
      </c>
      <c r="B292" s="8">
        <v>25103</v>
      </c>
      <c r="C292" s="8">
        <v>810</v>
      </c>
      <c r="D292" s="8">
        <v>468</v>
      </c>
      <c r="E292" s="8">
        <v>33</v>
      </c>
      <c r="F292" s="8">
        <v>93</v>
      </c>
      <c r="G292" s="8">
        <v>345</v>
      </c>
      <c r="H292" s="8">
        <v>23</v>
      </c>
      <c r="I292" s="8">
        <v>93</v>
      </c>
      <c r="J292" s="8">
        <v>900</v>
      </c>
      <c r="K292" s="8">
        <v>112</v>
      </c>
      <c r="L292" s="8">
        <v>88</v>
      </c>
      <c r="M292" s="37">
        <v>7.98</v>
      </c>
      <c r="N292" s="37">
        <v>7.32</v>
      </c>
      <c r="O292" s="37">
        <v>1.7869999999999999</v>
      </c>
      <c r="P292" s="37">
        <v>1.448</v>
      </c>
      <c r="Q292" s="37"/>
      <c r="R292" s="37"/>
      <c r="S292" s="37"/>
      <c r="T292" s="37"/>
      <c r="U292" s="37"/>
      <c r="V292" s="37"/>
      <c r="W292" s="37"/>
      <c r="X292" s="37"/>
      <c r="Y292" s="8">
        <v>22808</v>
      </c>
      <c r="Z292" s="9">
        <f t="shared" si="153"/>
        <v>0.90857666414372784</v>
      </c>
      <c r="AA292" s="60">
        <f t="shared" si="154"/>
        <v>0.5</v>
      </c>
      <c r="AB292" s="61">
        <f t="shared" si="155"/>
        <v>379.08</v>
      </c>
      <c r="AC292" s="62">
        <f t="shared" si="156"/>
        <v>0.66857142857142859</v>
      </c>
      <c r="AD292" s="63">
        <f t="shared" si="157"/>
        <v>279.45</v>
      </c>
      <c r="AE292" s="62">
        <f t="shared" si="158"/>
        <v>0.34499999999999997</v>
      </c>
      <c r="AF292" s="89">
        <f t="shared" si="159"/>
        <v>3726</v>
      </c>
    </row>
    <row r="293" spans="1:32" ht="13" thickTop="1" x14ac:dyDescent="0.25">
      <c r="A293" s="10" t="s">
        <v>94</v>
      </c>
      <c r="B293" s="42">
        <f>SUM(B281:B292)</f>
        <v>293939</v>
      </c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2">
        <f>SUM(Y281:Y292)</f>
        <v>274259</v>
      </c>
      <c r="Z293" s="11"/>
      <c r="AA293" s="64"/>
      <c r="AB293" s="65"/>
      <c r="AC293" s="66"/>
      <c r="AD293" s="67"/>
      <c r="AE293" s="66"/>
      <c r="AF293" s="85"/>
    </row>
    <row r="294" spans="1:32" ht="13" thickBot="1" x14ac:dyDescent="0.3">
      <c r="A294" s="13" t="s">
        <v>95</v>
      </c>
      <c r="B294" s="14">
        <f>AVERAGE(B281:B292)</f>
        <v>24494.916666666668</v>
      </c>
      <c r="C294" s="14">
        <f t="shared" ref="C294:J294" si="160">AVERAGE(C281:C292)</f>
        <v>803.58333333333337</v>
      </c>
      <c r="D294" s="14">
        <f t="shared" si="160"/>
        <v>280.91666666666669</v>
      </c>
      <c r="E294" s="14">
        <f>AVERAGE(E281:E292)</f>
        <v>38.083333333333336</v>
      </c>
      <c r="F294" s="14">
        <f>AVERAGE(F281:F292)</f>
        <v>85</v>
      </c>
      <c r="G294" s="14">
        <f>AVERAGE(G281:G292)</f>
        <v>255</v>
      </c>
      <c r="H294" s="14">
        <f>AVERAGE(H281:H292)</f>
        <v>20.833333333333332</v>
      </c>
      <c r="I294" s="14">
        <f>AVERAGE(I281:I292)</f>
        <v>86.166666666666671</v>
      </c>
      <c r="J294" s="14">
        <f t="shared" si="160"/>
        <v>635.58333333333337</v>
      </c>
      <c r="K294" s="14">
        <f>AVERAGE(K281:K292)</f>
        <v>97.416666666666671</v>
      </c>
      <c r="L294" s="14">
        <f>AVERAGE(L281:L292)</f>
        <v>84.583333333333329</v>
      </c>
      <c r="M294" s="22">
        <f t="shared" ref="M294:Z294" si="161">AVERAGE(M281:M292)</f>
        <v>7.9991666666666665</v>
      </c>
      <c r="N294" s="22">
        <f t="shared" si="161"/>
        <v>7.982499999999999</v>
      </c>
      <c r="O294" s="22">
        <f t="shared" si="161"/>
        <v>1.7378333333333333</v>
      </c>
      <c r="P294" s="22">
        <f t="shared" si="161"/>
        <v>1.7674166666666666</v>
      </c>
      <c r="Q294" s="22"/>
      <c r="R294" s="22"/>
      <c r="S294" s="22"/>
      <c r="T294" s="22"/>
      <c r="U294" s="22"/>
      <c r="V294" s="22"/>
      <c r="W294" s="22"/>
      <c r="X294" s="22"/>
      <c r="Y294" s="14">
        <f t="shared" si="161"/>
        <v>22854.916666666668</v>
      </c>
      <c r="Z294" s="22">
        <f t="shared" si="161"/>
        <v>0.94666977305290656</v>
      </c>
      <c r="AA294" s="68">
        <f t="shared" ref="AA294" si="162">C294/$C$2</f>
        <v>0.49603909465020579</v>
      </c>
      <c r="AB294" s="69">
        <f t="shared" ref="AB294" si="163">(C294*D294)/1000</f>
        <v>225.7399513888889</v>
      </c>
      <c r="AC294" s="70">
        <f t="shared" si="156"/>
        <v>0.39813042572996277</v>
      </c>
      <c r="AD294" s="71">
        <f t="shared" ref="AD294" si="164">(C294*G294)/1000</f>
        <v>204.91374999999999</v>
      </c>
      <c r="AE294" s="70">
        <f t="shared" si="158"/>
        <v>0.25297993827160492</v>
      </c>
      <c r="AF294" s="86">
        <f>AVERAGE(AF281:AF292)</f>
        <v>2708.1233333333334</v>
      </c>
    </row>
    <row r="295" spans="1:32" ht="13" thickTop="1" x14ac:dyDescent="0.25"/>
    <row r="296" spans="1:32" ht="13" thickBot="1" x14ac:dyDescent="0.3"/>
    <row r="297" spans="1:32" ht="13" thickTop="1" x14ac:dyDescent="0.25">
      <c r="A297" s="27" t="s">
        <v>5</v>
      </c>
      <c r="B297" s="28" t="s">
        <v>6</v>
      </c>
      <c r="C297" s="28" t="s">
        <v>6</v>
      </c>
      <c r="D297" s="28" t="s">
        <v>7</v>
      </c>
      <c r="E297" s="28" t="s">
        <v>8</v>
      </c>
      <c r="F297" s="38" t="s">
        <v>2</v>
      </c>
      <c r="G297" s="28" t="s">
        <v>9</v>
      </c>
      <c r="H297" s="28" t="s">
        <v>10</v>
      </c>
      <c r="I297" s="38" t="s">
        <v>3</v>
      </c>
      <c r="J297" s="28" t="s">
        <v>11</v>
      </c>
      <c r="K297" s="28" t="s">
        <v>12</v>
      </c>
      <c r="L297" s="38" t="s">
        <v>13</v>
      </c>
      <c r="M297" s="28" t="s">
        <v>61</v>
      </c>
      <c r="N297" s="28" t="s">
        <v>62</v>
      </c>
      <c r="O297" s="28" t="s">
        <v>63</v>
      </c>
      <c r="P297" s="28" t="s">
        <v>64</v>
      </c>
      <c r="Q297" s="28"/>
      <c r="R297" s="28"/>
      <c r="S297" s="28"/>
      <c r="T297" s="28"/>
      <c r="U297" s="28"/>
      <c r="V297" s="28"/>
      <c r="W297" s="28"/>
      <c r="X297" s="28"/>
      <c r="Y297" s="29" t="s">
        <v>46</v>
      </c>
      <c r="Z297" s="29" t="s">
        <v>14</v>
      </c>
      <c r="AA297" s="52" t="s">
        <v>47</v>
      </c>
      <c r="AB297" s="53" t="s">
        <v>48</v>
      </c>
      <c r="AC297" s="54" t="s">
        <v>49</v>
      </c>
      <c r="AD297" s="55" t="s">
        <v>47</v>
      </c>
      <c r="AE297" s="54" t="s">
        <v>47</v>
      </c>
      <c r="AF297" s="52" t="s">
        <v>140</v>
      </c>
    </row>
    <row r="298" spans="1:32" ht="13" thickBot="1" x14ac:dyDescent="0.3">
      <c r="A298" s="30" t="s">
        <v>96</v>
      </c>
      <c r="B298" s="31" t="s">
        <v>16</v>
      </c>
      <c r="C298" s="32" t="s">
        <v>17</v>
      </c>
      <c r="D298" s="31" t="s">
        <v>40</v>
      </c>
      <c r="E298" s="31" t="s">
        <v>40</v>
      </c>
      <c r="F298" s="39" t="s">
        <v>66</v>
      </c>
      <c r="G298" s="31" t="s">
        <v>40</v>
      </c>
      <c r="H298" s="31" t="s">
        <v>40</v>
      </c>
      <c r="I298" s="39" t="s">
        <v>66</v>
      </c>
      <c r="J298" s="31" t="s">
        <v>40</v>
      </c>
      <c r="K298" s="31" t="s">
        <v>40</v>
      </c>
      <c r="L298" s="39" t="s">
        <v>66</v>
      </c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2" t="s">
        <v>51</v>
      </c>
      <c r="Z298" s="32" t="s">
        <v>20</v>
      </c>
      <c r="AA298" s="56" t="s">
        <v>6</v>
      </c>
      <c r="AB298" s="57" t="s">
        <v>52</v>
      </c>
      <c r="AC298" s="58" t="s">
        <v>53</v>
      </c>
      <c r="AD298" s="59" t="s">
        <v>54</v>
      </c>
      <c r="AE298" s="58" t="s">
        <v>55</v>
      </c>
      <c r="AF298" s="88" t="s">
        <v>141</v>
      </c>
    </row>
    <row r="299" spans="1:32" ht="13" thickTop="1" x14ac:dyDescent="0.25">
      <c r="A299" s="7" t="s">
        <v>21</v>
      </c>
      <c r="B299" s="8">
        <v>24445</v>
      </c>
      <c r="C299" s="8">
        <v>789</v>
      </c>
      <c r="D299" s="8">
        <v>277.39999999999998</v>
      </c>
      <c r="E299" s="8">
        <v>44</v>
      </c>
      <c r="F299" s="8">
        <v>84</v>
      </c>
      <c r="G299" s="8">
        <v>291</v>
      </c>
      <c r="H299" s="8">
        <v>36</v>
      </c>
      <c r="I299" s="8">
        <v>88</v>
      </c>
      <c r="J299" s="8">
        <v>660</v>
      </c>
      <c r="K299" s="8">
        <v>126</v>
      </c>
      <c r="L299" s="8">
        <v>81</v>
      </c>
      <c r="M299" s="37">
        <v>8.06</v>
      </c>
      <c r="N299" s="37">
        <v>7.56</v>
      </c>
      <c r="O299" s="37">
        <v>1.7070000000000001</v>
      </c>
      <c r="P299" s="37">
        <v>1.3779999999999999</v>
      </c>
      <c r="Q299" s="37"/>
      <c r="R299" s="37"/>
      <c r="S299" s="37"/>
      <c r="T299" s="37"/>
      <c r="U299" s="37"/>
      <c r="V299" s="37"/>
      <c r="W299" s="37"/>
      <c r="X299" s="37"/>
      <c r="Y299" s="8">
        <v>25615</v>
      </c>
      <c r="Z299" s="9">
        <f t="shared" ref="Z299:Z310" si="165">Y299/B299</f>
        <v>1.0478625485784414</v>
      </c>
      <c r="AA299" s="60">
        <f>C299/$C$2</f>
        <v>0.48703703703703705</v>
      </c>
      <c r="AB299" s="61">
        <f>(C299*D299)/1000</f>
        <v>218.86859999999999</v>
      </c>
      <c r="AC299" s="62">
        <f>(AB299)/$E$3</f>
        <v>0.38601164021164019</v>
      </c>
      <c r="AD299" s="63">
        <f>(C299*G299)/1000</f>
        <v>229.59899999999999</v>
      </c>
      <c r="AE299" s="62">
        <f>(AD299)/$G$3</f>
        <v>0.28345555555555552</v>
      </c>
      <c r="AF299" s="89">
        <f>(0.8*C299*G299)/60</f>
        <v>3061.32</v>
      </c>
    </row>
    <row r="300" spans="1:32" x14ac:dyDescent="0.25">
      <c r="A300" s="7" t="s">
        <v>22</v>
      </c>
      <c r="B300" s="8">
        <v>23594</v>
      </c>
      <c r="C300" s="8">
        <v>843</v>
      </c>
      <c r="D300" s="8">
        <v>272</v>
      </c>
      <c r="E300" s="8">
        <v>63</v>
      </c>
      <c r="F300" s="8">
        <v>77</v>
      </c>
      <c r="G300" s="8">
        <v>353</v>
      </c>
      <c r="H300" s="8">
        <v>47</v>
      </c>
      <c r="I300" s="8">
        <v>87</v>
      </c>
      <c r="J300" s="8">
        <v>721</v>
      </c>
      <c r="K300" s="8">
        <v>141</v>
      </c>
      <c r="L300" s="8">
        <v>80</v>
      </c>
      <c r="M300" s="37">
        <v>8.3000000000000007</v>
      </c>
      <c r="N300" s="37">
        <v>7.81</v>
      </c>
      <c r="O300" s="37">
        <v>1.542</v>
      </c>
      <c r="P300" s="37">
        <v>1.3340000000000001</v>
      </c>
      <c r="Q300" s="37"/>
      <c r="R300" s="37"/>
      <c r="S300" s="37"/>
      <c r="T300" s="37"/>
      <c r="U300" s="37"/>
      <c r="V300" s="37"/>
      <c r="W300" s="37"/>
      <c r="X300" s="37"/>
      <c r="Y300" s="8">
        <v>22206</v>
      </c>
      <c r="Z300" s="9">
        <f t="shared" si="165"/>
        <v>0.94117148427566333</v>
      </c>
      <c r="AA300" s="60">
        <f t="shared" ref="AA300:AA310" si="166">C300/$C$2</f>
        <v>0.52037037037037037</v>
      </c>
      <c r="AB300" s="61">
        <f t="shared" ref="AB300:AB310" si="167">(C300*D300)/1000</f>
        <v>229.29599999999999</v>
      </c>
      <c r="AC300" s="62">
        <f t="shared" ref="AC300:AC312" si="168">(AB300)/$E$3</f>
        <v>0.40440211640211637</v>
      </c>
      <c r="AD300" s="63">
        <f t="shared" ref="AD300:AD310" si="169">(C300*G300)/1000</f>
        <v>297.57900000000001</v>
      </c>
      <c r="AE300" s="62">
        <f t="shared" ref="AE300:AE312" si="170">(AD300)/$G$3</f>
        <v>0.36738148148148148</v>
      </c>
      <c r="AF300" s="89">
        <f t="shared" ref="AF300:AF310" si="171">(0.8*C300*G300)/60</f>
        <v>3967.7200000000007</v>
      </c>
    </row>
    <row r="301" spans="1:32" x14ac:dyDescent="0.25">
      <c r="A301" s="7" t="s">
        <v>23</v>
      </c>
      <c r="B301" s="8">
        <v>42022</v>
      </c>
      <c r="C301" s="8">
        <v>1356</v>
      </c>
      <c r="D301" s="8">
        <v>292</v>
      </c>
      <c r="E301" s="8">
        <v>27</v>
      </c>
      <c r="F301" s="8">
        <v>91</v>
      </c>
      <c r="G301" s="8">
        <v>263</v>
      </c>
      <c r="H301" s="8">
        <v>29</v>
      </c>
      <c r="I301" s="8">
        <v>89</v>
      </c>
      <c r="J301" s="8">
        <v>605</v>
      </c>
      <c r="K301" s="8">
        <v>74</v>
      </c>
      <c r="L301" s="8">
        <v>88</v>
      </c>
      <c r="M301" s="37">
        <v>8.18</v>
      </c>
      <c r="N301" s="37">
        <v>7.9</v>
      </c>
      <c r="O301" s="37">
        <v>1.1599999999999999</v>
      </c>
      <c r="P301" s="37">
        <v>0.86</v>
      </c>
      <c r="Q301" s="37"/>
      <c r="R301" s="37"/>
      <c r="S301" s="37"/>
      <c r="T301" s="37"/>
      <c r="U301" s="37"/>
      <c r="V301" s="37"/>
      <c r="W301" s="37"/>
      <c r="X301" s="37"/>
      <c r="Y301" s="8">
        <v>24295</v>
      </c>
      <c r="Z301" s="9">
        <f t="shared" si="165"/>
        <v>0.57814954071676739</v>
      </c>
      <c r="AA301" s="60">
        <f t="shared" si="166"/>
        <v>0.83703703703703702</v>
      </c>
      <c r="AB301" s="61">
        <f t="shared" si="167"/>
        <v>395.952</v>
      </c>
      <c r="AC301" s="62">
        <f t="shared" si="168"/>
        <v>0.69832804232804235</v>
      </c>
      <c r="AD301" s="63">
        <f t="shared" si="169"/>
        <v>356.62799999999999</v>
      </c>
      <c r="AE301" s="62">
        <f t="shared" si="170"/>
        <v>0.44028148148148144</v>
      </c>
      <c r="AF301" s="89">
        <f t="shared" si="171"/>
        <v>4755.0399999999991</v>
      </c>
    </row>
    <row r="302" spans="1:32" x14ac:dyDescent="0.25">
      <c r="A302" s="7" t="s">
        <v>24</v>
      </c>
      <c r="B302" s="8">
        <v>34630</v>
      </c>
      <c r="C302" s="8">
        <v>1154</v>
      </c>
      <c r="D302" s="8">
        <v>256</v>
      </c>
      <c r="E302" s="8">
        <v>35</v>
      </c>
      <c r="F302" s="8">
        <v>86</v>
      </c>
      <c r="G302" s="8">
        <v>168</v>
      </c>
      <c r="H302" s="8">
        <v>22</v>
      </c>
      <c r="I302" s="8">
        <v>87</v>
      </c>
      <c r="J302" s="8">
        <v>583</v>
      </c>
      <c r="K302" s="8">
        <v>112</v>
      </c>
      <c r="L302" s="8">
        <v>81</v>
      </c>
      <c r="M302" s="37">
        <v>8.26</v>
      </c>
      <c r="N302" s="37">
        <v>7.78</v>
      </c>
      <c r="O302" s="37">
        <v>1.5629999999999999</v>
      </c>
      <c r="P302" s="37">
        <v>1.2749999999999999</v>
      </c>
      <c r="Q302" s="37"/>
      <c r="R302" s="37"/>
      <c r="S302" s="37"/>
      <c r="T302" s="37"/>
      <c r="U302" s="37"/>
      <c r="V302" s="37"/>
      <c r="W302" s="37"/>
      <c r="X302" s="37"/>
      <c r="Y302" s="8">
        <v>22280</v>
      </c>
      <c r="Z302" s="9">
        <f t="shared" si="165"/>
        <v>0.64337279815189141</v>
      </c>
      <c r="AA302" s="60">
        <f t="shared" si="166"/>
        <v>0.71234567901234569</v>
      </c>
      <c r="AB302" s="61">
        <f t="shared" si="167"/>
        <v>295.42399999999998</v>
      </c>
      <c r="AC302" s="62">
        <f t="shared" si="168"/>
        <v>0.52102998236331566</v>
      </c>
      <c r="AD302" s="63">
        <f t="shared" si="169"/>
        <v>193.87200000000001</v>
      </c>
      <c r="AE302" s="62">
        <f t="shared" si="170"/>
        <v>0.23934814814814817</v>
      </c>
      <c r="AF302" s="89">
        <f t="shared" si="171"/>
        <v>2584.96</v>
      </c>
    </row>
    <row r="303" spans="1:32" x14ac:dyDescent="0.25">
      <c r="A303" s="7" t="s">
        <v>25</v>
      </c>
      <c r="B303" s="8">
        <v>30345</v>
      </c>
      <c r="C303" s="8">
        <v>979</v>
      </c>
      <c r="D303" s="8">
        <v>329</v>
      </c>
      <c r="E303" s="8">
        <v>31</v>
      </c>
      <c r="F303" s="8">
        <v>91</v>
      </c>
      <c r="G303" s="8">
        <v>220</v>
      </c>
      <c r="H303" s="8">
        <v>19</v>
      </c>
      <c r="I303" s="8">
        <v>91</v>
      </c>
      <c r="J303" s="8">
        <v>575</v>
      </c>
      <c r="K303" s="8">
        <v>79</v>
      </c>
      <c r="L303" s="8">
        <v>86</v>
      </c>
      <c r="M303" s="37">
        <v>8.02</v>
      </c>
      <c r="N303" s="37">
        <v>7.49</v>
      </c>
      <c r="O303" s="37">
        <v>1.52</v>
      </c>
      <c r="P303" s="37">
        <v>0.96399999999999997</v>
      </c>
      <c r="Q303" s="37"/>
      <c r="R303" s="37"/>
      <c r="S303" s="37"/>
      <c r="T303" s="37"/>
      <c r="U303" s="37"/>
      <c r="V303" s="37"/>
      <c r="W303" s="37"/>
      <c r="X303" s="37"/>
      <c r="Y303" s="8">
        <v>21340</v>
      </c>
      <c r="Z303" s="9">
        <f t="shared" si="165"/>
        <v>0.70324600428406658</v>
      </c>
      <c r="AA303" s="60">
        <f t="shared" si="166"/>
        <v>0.60432098765432096</v>
      </c>
      <c r="AB303" s="61">
        <f t="shared" si="167"/>
        <v>322.09100000000001</v>
      </c>
      <c r="AC303" s="62">
        <f t="shared" si="168"/>
        <v>0.56806172839506175</v>
      </c>
      <c r="AD303" s="63">
        <f t="shared" si="169"/>
        <v>215.38</v>
      </c>
      <c r="AE303" s="62">
        <f t="shared" si="170"/>
        <v>0.26590123456790121</v>
      </c>
      <c r="AF303" s="89">
        <f t="shared" si="171"/>
        <v>2871.7333333333331</v>
      </c>
    </row>
    <row r="304" spans="1:32" x14ac:dyDescent="0.25">
      <c r="A304" s="7" t="s">
        <v>26</v>
      </c>
      <c r="B304" s="8">
        <v>29252</v>
      </c>
      <c r="C304" s="8">
        <v>975</v>
      </c>
      <c r="D304" s="8">
        <v>269</v>
      </c>
      <c r="E304" s="8">
        <v>69</v>
      </c>
      <c r="F304" s="8">
        <v>74</v>
      </c>
      <c r="G304" s="8">
        <v>261</v>
      </c>
      <c r="H304" s="8">
        <v>26</v>
      </c>
      <c r="I304" s="8">
        <v>90</v>
      </c>
      <c r="J304" s="8">
        <v>624</v>
      </c>
      <c r="K304" s="8">
        <v>106</v>
      </c>
      <c r="L304" s="8">
        <v>83</v>
      </c>
      <c r="M304" s="37">
        <v>7.7</v>
      </c>
      <c r="N304" s="37">
        <v>7.87</v>
      </c>
      <c r="O304" s="37">
        <v>1.603</v>
      </c>
      <c r="P304" s="37">
        <v>1.4219999999999999</v>
      </c>
      <c r="Q304" s="37"/>
      <c r="R304" s="37"/>
      <c r="S304" s="37"/>
      <c r="T304" s="37"/>
      <c r="U304" s="37"/>
      <c r="V304" s="37"/>
      <c r="W304" s="37"/>
      <c r="X304" s="37"/>
      <c r="Y304" s="8">
        <v>22572</v>
      </c>
      <c r="Z304" s="9">
        <f t="shared" si="165"/>
        <v>0.7716395460139478</v>
      </c>
      <c r="AA304" s="60">
        <f t="shared" si="166"/>
        <v>0.60185185185185186</v>
      </c>
      <c r="AB304" s="61">
        <f t="shared" si="167"/>
        <v>262.27499999999998</v>
      </c>
      <c r="AC304" s="62">
        <f t="shared" si="168"/>
        <v>0.46256613756613751</v>
      </c>
      <c r="AD304" s="63">
        <f t="shared" si="169"/>
        <v>254.47499999999999</v>
      </c>
      <c r="AE304" s="62">
        <f t="shared" si="170"/>
        <v>0.31416666666666665</v>
      </c>
      <c r="AF304" s="89">
        <f t="shared" si="171"/>
        <v>3393</v>
      </c>
    </row>
    <row r="305" spans="1:32" x14ac:dyDescent="0.25">
      <c r="A305" s="7" t="s">
        <v>27</v>
      </c>
      <c r="B305" s="8">
        <v>27786</v>
      </c>
      <c r="C305" s="8">
        <v>896</v>
      </c>
      <c r="D305" s="8">
        <v>281</v>
      </c>
      <c r="E305" s="8">
        <v>54</v>
      </c>
      <c r="F305" s="8">
        <v>81</v>
      </c>
      <c r="G305" s="8">
        <v>319</v>
      </c>
      <c r="H305" s="8">
        <v>35</v>
      </c>
      <c r="I305" s="8">
        <v>89</v>
      </c>
      <c r="J305" s="8">
        <v>659</v>
      </c>
      <c r="K305" s="8">
        <v>127</v>
      </c>
      <c r="L305" s="8">
        <v>81</v>
      </c>
      <c r="M305" s="37">
        <v>7.7</v>
      </c>
      <c r="N305" s="37">
        <v>8.5</v>
      </c>
      <c r="O305" s="37">
        <v>1.6839999999999999</v>
      </c>
      <c r="P305" s="37">
        <v>1.6519999999999999</v>
      </c>
      <c r="Q305" s="37"/>
      <c r="R305" s="37"/>
      <c r="S305" s="37"/>
      <c r="T305" s="37"/>
      <c r="U305" s="37"/>
      <c r="V305" s="37"/>
      <c r="W305" s="37"/>
      <c r="X305" s="37"/>
      <c r="Y305" s="8">
        <v>21949</v>
      </c>
      <c r="Z305" s="9">
        <f t="shared" si="165"/>
        <v>0.78993018066652276</v>
      </c>
      <c r="AA305" s="60">
        <f t="shared" si="166"/>
        <v>0.55308641975308637</v>
      </c>
      <c r="AB305" s="61">
        <f t="shared" si="167"/>
        <v>251.77600000000001</v>
      </c>
      <c r="AC305" s="62">
        <f t="shared" si="168"/>
        <v>0.44404938271604938</v>
      </c>
      <c r="AD305" s="63">
        <f t="shared" si="169"/>
        <v>285.82400000000001</v>
      </c>
      <c r="AE305" s="62">
        <f t="shared" si="170"/>
        <v>0.35286913580246915</v>
      </c>
      <c r="AF305" s="89">
        <f t="shared" si="171"/>
        <v>3810.9866666666667</v>
      </c>
    </row>
    <row r="306" spans="1:32" x14ac:dyDescent="0.25">
      <c r="A306" s="7" t="s">
        <v>28</v>
      </c>
      <c r="B306" s="8">
        <v>27436</v>
      </c>
      <c r="C306" s="8">
        <v>885</v>
      </c>
      <c r="D306" s="8">
        <v>279</v>
      </c>
      <c r="E306" s="8">
        <v>42</v>
      </c>
      <c r="F306" s="8">
        <v>85</v>
      </c>
      <c r="G306" s="8">
        <v>285</v>
      </c>
      <c r="H306" s="8">
        <v>25</v>
      </c>
      <c r="I306" s="8">
        <v>91</v>
      </c>
      <c r="J306" s="8">
        <v>615</v>
      </c>
      <c r="K306" s="8">
        <v>92</v>
      </c>
      <c r="L306" s="8">
        <v>85</v>
      </c>
      <c r="M306" s="37">
        <v>7.64</v>
      </c>
      <c r="N306" s="37">
        <v>7.85</v>
      </c>
      <c r="O306" s="37">
        <v>1.569</v>
      </c>
      <c r="P306" s="37">
        <v>1.599</v>
      </c>
      <c r="Q306" s="37"/>
      <c r="R306" s="37"/>
      <c r="S306" s="37"/>
      <c r="T306" s="37"/>
      <c r="U306" s="37"/>
      <c r="V306" s="37"/>
      <c r="W306" s="37"/>
      <c r="X306" s="37"/>
      <c r="Y306" s="8">
        <v>22614</v>
      </c>
      <c r="Z306" s="9">
        <f t="shared" si="165"/>
        <v>0.82424551683918934</v>
      </c>
      <c r="AA306" s="60">
        <f t="shared" si="166"/>
        <v>0.54629629629629628</v>
      </c>
      <c r="AB306" s="61">
        <f t="shared" si="167"/>
        <v>246.91499999999999</v>
      </c>
      <c r="AC306" s="62">
        <f t="shared" si="168"/>
        <v>0.43547619047619046</v>
      </c>
      <c r="AD306" s="63">
        <f t="shared" si="169"/>
        <v>252.22499999999999</v>
      </c>
      <c r="AE306" s="62">
        <f t="shared" si="170"/>
        <v>0.31138888888888888</v>
      </c>
      <c r="AF306" s="89">
        <f t="shared" si="171"/>
        <v>3363</v>
      </c>
    </row>
    <row r="307" spans="1:32" x14ac:dyDescent="0.25">
      <c r="A307" s="7" t="s">
        <v>29</v>
      </c>
      <c r="B307" s="8">
        <v>26036</v>
      </c>
      <c r="C307" s="41">
        <v>868</v>
      </c>
      <c r="D307" s="8">
        <v>274</v>
      </c>
      <c r="E307" s="8">
        <v>52</v>
      </c>
      <c r="F307" s="8">
        <v>81</v>
      </c>
      <c r="G307" s="8">
        <v>213</v>
      </c>
      <c r="H307" s="8">
        <v>27</v>
      </c>
      <c r="I307" s="8">
        <v>88</v>
      </c>
      <c r="J307" s="8">
        <v>605</v>
      </c>
      <c r="K307" s="8">
        <v>94</v>
      </c>
      <c r="L307" s="8">
        <v>84</v>
      </c>
      <c r="M307" s="37">
        <v>7.97</v>
      </c>
      <c r="N307" s="37">
        <v>8.16</v>
      </c>
      <c r="O307" s="37">
        <v>1.754</v>
      </c>
      <c r="P307" s="37">
        <v>1.486</v>
      </c>
      <c r="Q307" s="37"/>
      <c r="R307" s="37"/>
      <c r="S307" s="37"/>
      <c r="T307" s="37"/>
      <c r="U307" s="37"/>
      <c r="V307" s="37"/>
      <c r="W307" s="37"/>
      <c r="X307" s="37"/>
      <c r="Y307" s="8">
        <v>22204</v>
      </c>
      <c r="Z307" s="9">
        <f t="shared" si="165"/>
        <v>0.8528191734521432</v>
      </c>
      <c r="AA307" s="60">
        <f t="shared" si="166"/>
        <v>0.53580246913580243</v>
      </c>
      <c r="AB307" s="61">
        <f t="shared" si="167"/>
        <v>237.83199999999999</v>
      </c>
      <c r="AC307" s="62">
        <f t="shared" si="168"/>
        <v>0.41945679012345677</v>
      </c>
      <c r="AD307" s="63">
        <f t="shared" si="169"/>
        <v>184.88399999999999</v>
      </c>
      <c r="AE307" s="62">
        <f t="shared" si="170"/>
        <v>0.22825185185185184</v>
      </c>
      <c r="AF307" s="89">
        <f t="shared" si="171"/>
        <v>2465.1200000000003</v>
      </c>
    </row>
    <row r="308" spans="1:32" x14ac:dyDescent="0.25">
      <c r="A308" s="7" t="s">
        <v>36</v>
      </c>
      <c r="B308" s="8">
        <v>22261</v>
      </c>
      <c r="C308" s="8">
        <v>718</v>
      </c>
      <c r="D308" s="8">
        <v>232</v>
      </c>
      <c r="E308" s="8">
        <v>47</v>
      </c>
      <c r="F308" s="8">
        <v>80</v>
      </c>
      <c r="G308" s="8">
        <v>213</v>
      </c>
      <c r="H308" s="8">
        <v>28</v>
      </c>
      <c r="I308" s="8">
        <v>87</v>
      </c>
      <c r="J308" s="8">
        <v>528</v>
      </c>
      <c r="K308" s="8">
        <v>112</v>
      </c>
      <c r="L308" s="8">
        <v>79</v>
      </c>
      <c r="M308" s="37">
        <v>7.97</v>
      </c>
      <c r="N308" s="37">
        <v>7.72</v>
      </c>
      <c r="O308" s="37">
        <v>1.5669999999999999</v>
      </c>
      <c r="P308" s="37">
        <v>1.325</v>
      </c>
      <c r="Q308" s="37"/>
      <c r="R308" s="37"/>
      <c r="S308" s="37"/>
      <c r="T308" s="37"/>
      <c r="U308" s="37"/>
      <c r="V308" s="37"/>
      <c r="W308" s="37"/>
      <c r="X308" s="37"/>
      <c r="Y308" s="8">
        <v>22724</v>
      </c>
      <c r="Z308" s="9">
        <f t="shared" si="165"/>
        <v>1.0207987062575805</v>
      </c>
      <c r="AA308" s="60">
        <f t="shared" si="166"/>
        <v>0.44320987654320987</v>
      </c>
      <c r="AB308" s="61">
        <f t="shared" si="167"/>
        <v>166.57599999999999</v>
      </c>
      <c r="AC308" s="62">
        <f t="shared" si="168"/>
        <v>0.29378483245149911</v>
      </c>
      <c r="AD308" s="63">
        <f t="shared" si="169"/>
        <v>152.934</v>
      </c>
      <c r="AE308" s="62">
        <f t="shared" si="170"/>
        <v>0.1888074074074074</v>
      </c>
      <c r="AF308" s="89">
        <f t="shared" si="171"/>
        <v>2039.12</v>
      </c>
    </row>
    <row r="309" spans="1:32" x14ac:dyDescent="0.25">
      <c r="A309" s="7" t="s">
        <v>30</v>
      </c>
      <c r="B309" s="8">
        <v>27562</v>
      </c>
      <c r="C309" s="8">
        <v>919</v>
      </c>
      <c r="D309" s="8">
        <v>272</v>
      </c>
      <c r="E309" s="8">
        <v>35</v>
      </c>
      <c r="F309" s="8">
        <v>87</v>
      </c>
      <c r="G309" s="8">
        <v>341</v>
      </c>
      <c r="H309" s="8">
        <v>30</v>
      </c>
      <c r="I309" s="8">
        <v>91</v>
      </c>
      <c r="J309" s="8">
        <v>650</v>
      </c>
      <c r="K309" s="8">
        <v>84</v>
      </c>
      <c r="L309" s="8">
        <v>87</v>
      </c>
      <c r="M309" s="37">
        <v>8.2899999999999991</v>
      </c>
      <c r="N309" s="37">
        <v>7.8</v>
      </c>
      <c r="O309" s="37">
        <v>1.6870000000000001</v>
      </c>
      <c r="P309" s="37">
        <v>1.274</v>
      </c>
      <c r="Q309" s="37"/>
      <c r="R309" s="37"/>
      <c r="S309" s="37"/>
      <c r="T309" s="37"/>
      <c r="U309" s="37"/>
      <c r="V309" s="37"/>
      <c r="W309" s="37"/>
      <c r="X309" s="37"/>
      <c r="Y309" s="8">
        <v>21965</v>
      </c>
      <c r="Z309" s="9">
        <f t="shared" si="165"/>
        <v>0.79693055656338441</v>
      </c>
      <c r="AA309" s="60">
        <f t="shared" si="166"/>
        <v>0.56728395061728398</v>
      </c>
      <c r="AB309" s="61">
        <f t="shared" si="167"/>
        <v>249.96799999999999</v>
      </c>
      <c r="AC309" s="62">
        <f t="shared" si="168"/>
        <v>0.44086067019400349</v>
      </c>
      <c r="AD309" s="63">
        <f t="shared" si="169"/>
        <v>313.37900000000002</v>
      </c>
      <c r="AE309" s="62">
        <f t="shared" si="170"/>
        <v>0.38688765432098765</v>
      </c>
      <c r="AF309" s="89">
        <f t="shared" si="171"/>
        <v>4178.3866666666672</v>
      </c>
    </row>
    <row r="310" spans="1:32" ht="13" thickBot="1" x14ac:dyDescent="0.3">
      <c r="A310" s="7" t="s">
        <v>31</v>
      </c>
      <c r="B310" s="8">
        <v>24942</v>
      </c>
      <c r="C310" s="8">
        <v>805</v>
      </c>
      <c r="D310" s="8">
        <v>246</v>
      </c>
      <c r="E310" s="8">
        <v>23</v>
      </c>
      <c r="F310" s="8">
        <v>91</v>
      </c>
      <c r="G310" s="8">
        <v>353</v>
      </c>
      <c r="H310" s="8">
        <v>37</v>
      </c>
      <c r="I310" s="8">
        <v>90</v>
      </c>
      <c r="J310" s="8">
        <v>637</v>
      </c>
      <c r="K310" s="8">
        <v>115</v>
      </c>
      <c r="L310" s="8">
        <v>82</v>
      </c>
      <c r="M310" s="37">
        <v>8.59</v>
      </c>
      <c r="N310" s="37">
        <v>6.18</v>
      </c>
      <c r="O310" s="37">
        <v>1.599</v>
      </c>
      <c r="P310" s="37">
        <v>1.387</v>
      </c>
      <c r="Q310" s="37"/>
      <c r="R310" s="37"/>
      <c r="S310" s="37"/>
      <c r="T310" s="37"/>
      <c r="U310" s="37"/>
      <c r="V310" s="37"/>
      <c r="W310" s="37"/>
      <c r="X310" s="37"/>
      <c r="Y310" s="8">
        <v>23728</v>
      </c>
      <c r="Z310" s="9">
        <f t="shared" si="165"/>
        <v>0.95132707882286904</v>
      </c>
      <c r="AA310" s="60">
        <f t="shared" si="166"/>
        <v>0.49691358024691357</v>
      </c>
      <c r="AB310" s="61">
        <f t="shared" si="167"/>
        <v>198.03</v>
      </c>
      <c r="AC310" s="62">
        <f t="shared" si="168"/>
        <v>0.34925925925925927</v>
      </c>
      <c r="AD310" s="63">
        <f t="shared" si="169"/>
        <v>284.16500000000002</v>
      </c>
      <c r="AE310" s="62">
        <f t="shared" si="170"/>
        <v>0.35082098765432101</v>
      </c>
      <c r="AF310" s="89">
        <f t="shared" si="171"/>
        <v>3788.8666666666668</v>
      </c>
    </row>
    <row r="311" spans="1:32" ht="13" thickTop="1" x14ac:dyDescent="0.25">
      <c r="A311" s="10" t="s">
        <v>97</v>
      </c>
      <c r="B311" s="42">
        <f>SUM(B299:B310)</f>
        <v>340311</v>
      </c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2">
        <f>SUM(Y299:Y310)</f>
        <v>273492</v>
      </c>
      <c r="Z311" s="11"/>
      <c r="AA311" s="64"/>
      <c r="AB311" s="65"/>
      <c r="AC311" s="66"/>
      <c r="AD311" s="67"/>
      <c r="AE311" s="66"/>
      <c r="AF311" s="85"/>
    </row>
    <row r="312" spans="1:32" ht="13" thickBot="1" x14ac:dyDescent="0.3">
      <c r="A312" s="13" t="s">
        <v>98</v>
      </c>
      <c r="B312" s="14">
        <f>AVERAGE(B299:B310)</f>
        <v>28359.25</v>
      </c>
      <c r="C312" s="14">
        <f t="shared" ref="C312:J312" si="172">AVERAGE(C299:C310)</f>
        <v>932.25</v>
      </c>
      <c r="D312" s="14">
        <f t="shared" si="172"/>
        <v>273.28333333333336</v>
      </c>
      <c r="E312" s="14">
        <f>AVERAGE(E299:E310)</f>
        <v>43.5</v>
      </c>
      <c r="F312" s="14">
        <f>AVERAGE(F299:F310)</f>
        <v>84</v>
      </c>
      <c r="G312" s="14">
        <f>AVERAGE(G299:G310)</f>
        <v>273.33333333333331</v>
      </c>
      <c r="H312" s="14">
        <f>AVERAGE(H299:H310)</f>
        <v>30.083333333333332</v>
      </c>
      <c r="I312" s="14">
        <f>AVERAGE(I299:I310)</f>
        <v>89</v>
      </c>
      <c r="J312" s="14">
        <f t="shared" si="172"/>
        <v>621.83333333333337</v>
      </c>
      <c r="K312" s="14">
        <f>AVERAGE(K299:K310)</f>
        <v>105.16666666666667</v>
      </c>
      <c r="L312" s="14">
        <f>AVERAGE(L299:L310)</f>
        <v>83.083333333333329</v>
      </c>
      <c r="M312" s="22">
        <f t="shared" ref="M312:Z312" si="173">AVERAGE(M299:M310)</f>
        <v>8.0566666666666666</v>
      </c>
      <c r="N312" s="22">
        <f t="shared" si="173"/>
        <v>7.7183333333333337</v>
      </c>
      <c r="O312" s="22">
        <f t="shared" si="173"/>
        <v>1.5795833333333331</v>
      </c>
      <c r="P312" s="22">
        <f t="shared" si="173"/>
        <v>1.3296666666666666</v>
      </c>
      <c r="Q312" s="22"/>
      <c r="R312" s="22"/>
      <c r="S312" s="22"/>
      <c r="T312" s="22"/>
      <c r="U312" s="22"/>
      <c r="V312" s="22"/>
      <c r="W312" s="22"/>
      <c r="X312" s="22"/>
      <c r="Y312" s="14">
        <f t="shared" si="173"/>
        <v>22791</v>
      </c>
      <c r="Z312" s="22">
        <f t="shared" si="173"/>
        <v>0.82679109455187227</v>
      </c>
      <c r="AA312" s="68">
        <f t="shared" ref="AA312" si="174">C312/$C$2</f>
        <v>0.57546296296296295</v>
      </c>
      <c r="AB312" s="69">
        <f t="shared" ref="AB312" si="175">(C312*D312)/1000</f>
        <v>254.76838750000002</v>
      </c>
      <c r="AC312" s="70">
        <f t="shared" si="168"/>
        <v>0.44932696208112877</v>
      </c>
      <c r="AD312" s="71">
        <f t="shared" ref="AD312" si="176">(C312*G312)/1000</f>
        <v>254.81499999999997</v>
      </c>
      <c r="AE312" s="70">
        <f t="shared" si="170"/>
        <v>0.31458641975308638</v>
      </c>
      <c r="AF312" s="86">
        <f>AVERAGE(AF299:AF310)</f>
        <v>3356.6044444444447</v>
      </c>
    </row>
    <row r="313" spans="1:32" ht="13" thickTop="1" x14ac:dyDescent="0.25"/>
    <row r="314" spans="1:32" ht="13" thickBot="1" x14ac:dyDescent="0.3"/>
    <row r="315" spans="1:32" ht="13" thickTop="1" x14ac:dyDescent="0.25">
      <c r="A315" s="27" t="s">
        <v>5</v>
      </c>
      <c r="B315" s="28" t="s">
        <v>6</v>
      </c>
      <c r="C315" s="28" t="s">
        <v>6</v>
      </c>
      <c r="D315" s="28" t="s">
        <v>7</v>
      </c>
      <c r="E315" s="28" t="s">
        <v>8</v>
      </c>
      <c r="F315" s="38" t="s">
        <v>2</v>
      </c>
      <c r="G315" s="28" t="s">
        <v>9</v>
      </c>
      <c r="H315" s="28" t="s">
        <v>10</v>
      </c>
      <c r="I315" s="38" t="s">
        <v>3</v>
      </c>
      <c r="J315" s="28" t="s">
        <v>11</v>
      </c>
      <c r="K315" s="28" t="s">
        <v>12</v>
      </c>
      <c r="L315" s="38" t="s">
        <v>13</v>
      </c>
      <c r="M315" s="28" t="s">
        <v>61</v>
      </c>
      <c r="N315" s="28" t="s">
        <v>62</v>
      </c>
      <c r="O315" s="28" t="s">
        <v>63</v>
      </c>
      <c r="P315" s="28" t="s">
        <v>64</v>
      </c>
      <c r="Q315" s="28"/>
      <c r="R315" s="28"/>
      <c r="S315" s="28"/>
      <c r="T315" s="28"/>
      <c r="U315" s="28"/>
      <c r="V315" s="28"/>
      <c r="W315" s="28"/>
      <c r="X315" s="28"/>
      <c r="Y315" s="29" t="s">
        <v>46</v>
      </c>
      <c r="Z315" s="29" t="s">
        <v>14</v>
      </c>
      <c r="AA315" s="52" t="s">
        <v>47</v>
      </c>
      <c r="AB315" s="53" t="s">
        <v>48</v>
      </c>
      <c r="AC315" s="54" t="s">
        <v>49</v>
      </c>
      <c r="AD315" s="55" t="s">
        <v>47</v>
      </c>
      <c r="AE315" s="54" t="s">
        <v>47</v>
      </c>
      <c r="AF315" s="52" t="s">
        <v>140</v>
      </c>
    </row>
    <row r="316" spans="1:32" ht="13" thickBot="1" x14ac:dyDescent="0.3">
      <c r="A316" s="30" t="s">
        <v>99</v>
      </c>
      <c r="B316" s="31" t="s">
        <v>16</v>
      </c>
      <c r="C316" s="32" t="s">
        <v>17</v>
      </c>
      <c r="D316" s="31" t="s">
        <v>40</v>
      </c>
      <c r="E316" s="31" t="s">
        <v>40</v>
      </c>
      <c r="F316" s="39" t="s">
        <v>66</v>
      </c>
      <c r="G316" s="31" t="s">
        <v>40</v>
      </c>
      <c r="H316" s="31" t="s">
        <v>40</v>
      </c>
      <c r="I316" s="39" t="s">
        <v>66</v>
      </c>
      <c r="J316" s="31" t="s">
        <v>40</v>
      </c>
      <c r="K316" s="31" t="s">
        <v>40</v>
      </c>
      <c r="L316" s="39" t="s">
        <v>66</v>
      </c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2" t="s">
        <v>51</v>
      </c>
      <c r="Z316" s="32" t="s">
        <v>20</v>
      </c>
      <c r="AA316" s="56" t="s">
        <v>6</v>
      </c>
      <c r="AB316" s="57" t="s">
        <v>52</v>
      </c>
      <c r="AC316" s="58" t="s">
        <v>53</v>
      </c>
      <c r="AD316" s="59" t="s">
        <v>54</v>
      </c>
      <c r="AE316" s="58" t="s">
        <v>55</v>
      </c>
      <c r="AF316" s="88" t="s">
        <v>141</v>
      </c>
    </row>
    <row r="317" spans="1:32" ht="13" thickTop="1" x14ac:dyDescent="0.25">
      <c r="A317" s="7" t="s">
        <v>21</v>
      </c>
      <c r="B317" s="8">
        <v>33878</v>
      </c>
      <c r="C317" s="8">
        <v>1093</v>
      </c>
      <c r="D317" s="8">
        <v>181</v>
      </c>
      <c r="E317" s="8">
        <v>31</v>
      </c>
      <c r="F317" s="8">
        <v>83</v>
      </c>
      <c r="G317" s="8">
        <v>280</v>
      </c>
      <c r="H317" s="8">
        <v>31</v>
      </c>
      <c r="I317" s="8">
        <v>89</v>
      </c>
      <c r="J317" s="8">
        <v>488</v>
      </c>
      <c r="K317" s="8">
        <v>120</v>
      </c>
      <c r="L317" s="8">
        <v>75</v>
      </c>
      <c r="M317" s="37">
        <v>8.06</v>
      </c>
      <c r="N317" s="37">
        <v>8.3800000000000008</v>
      </c>
      <c r="O317" s="37">
        <v>1.615</v>
      </c>
      <c r="P317" s="37">
        <v>1.292</v>
      </c>
      <c r="Q317" s="37"/>
      <c r="R317" s="37"/>
      <c r="S317" s="37"/>
      <c r="T317" s="37"/>
      <c r="U317" s="37"/>
      <c r="V317" s="37"/>
      <c r="W317" s="37"/>
      <c r="X317" s="37"/>
      <c r="Y317" s="8">
        <v>23793</v>
      </c>
      <c r="Z317" s="9">
        <f t="shared" ref="Z317:Z328" si="177">Y317/B317</f>
        <v>0.70231418619753228</v>
      </c>
      <c r="AA317" s="60">
        <f>C317/$C$2</f>
        <v>0.67469135802469138</v>
      </c>
      <c r="AB317" s="61">
        <f>(C317*D317)/1000</f>
        <v>197.833</v>
      </c>
      <c r="AC317" s="62">
        <f>(AB317)/$E$3</f>
        <v>0.34891181657848325</v>
      </c>
      <c r="AD317" s="63">
        <f>(C317*G317)/1000</f>
        <v>306.04000000000002</v>
      </c>
      <c r="AE317" s="62">
        <f>(AD317)/$G$3</f>
        <v>0.3778271604938272</v>
      </c>
      <c r="AF317" s="89">
        <f>(0.8*C317*G317)/60</f>
        <v>4080.5333333333338</v>
      </c>
    </row>
    <row r="318" spans="1:32" x14ac:dyDescent="0.25">
      <c r="A318" s="7" t="s">
        <v>22</v>
      </c>
      <c r="B318" s="8">
        <v>32305</v>
      </c>
      <c r="C318" s="8">
        <v>1154</v>
      </c>
      <c r="D318" s="8">
        <v>123</v>
      </c>
      <c r="E318" s="8">
        <v>45</v>
      </c>
      <c r="F318" s="8">
        <v>63</v>
      </c>
      <c r="G318" s="8">
        <v>203</v>
      </c>
      <c r="H318" s="8">
        <v>32</v>
      </c>
      <c r="I318" s="8">
        <v>84</v>
      </c>
      <c r="J318" s="8">
        <v>359</v>
      </c>
      <c r="K318" s="8">
        <v>119</v>
      </c>
      <c r="L318" s="8">
        <v>67</v>
      </c>
      <c r="M318" s="37">
        <v>8.0500000000000007</v>
      </c>
      <c r="N318" s="37">
        <v>7.8</v>
      </c>
      <c r="O318" s="37">
        <v>1.5449999999999999</v>
      </c>
      <c r="P318" s="37">
        <v>1.3460000000000001</v>
      </c>
      <c r="Q318" s="37"/>
      <c r="R318" s="37"/>
      <c r="S318" s="37"/>
      <c r="T318" s="37"/>
      <c r="U318" s="37"/>
      <c r="V318" s="37"/>
      <c r="W318" s="37"/>
      <c r="X318" s="37"/>
      <c r="Y318" s="8">
        <v>19720</v>
      </c>
      <c r="Z318" s="9">
        <f t="shared" si="177"/>
        <v>0.61043182169942733</v>
      </c>
      <c r="AA318" s="60">
        <f t="shared" ref="AA318:AA328" si="178">C318/$C$2</f>
        <v>0.71234567901234569</v>
      </c>
      <c r="AB318" s="61">
        <f t="shared" ref="AB318:AB328" si="179">(C318*D318)/1000</f>
        <v>141.94200000000001</v>
      </c>
      <c r="AC318" s="62">
        <f t="shared" ref="AC318:AC330" si="180">(AB318)/$E$3</f>
        <v>0.25033862433862436</v>
      </c>
      <c r="AD318" s="63">
        <f t="shared" ref="AD318:AD328" si="181">(C318*G318)/1000</f>
        <v>234.262</v>
      </c>
      <c r="AE318" s="62">
        <f t="shared" ref="AE318:AE330" si="182">(AD318)/$G$3</f>
        <v>0.28921234567901233</v>
      </c>
      <c r="AF318" s="89">
        <f t="shared" ref="AF318:AF328" si="183">(0.8*C318*G318)/60</f>
        <v>3123.4933333333333</v>
      </c>
    </row>
    <row r="319" spans="1:32" x14ac:dyDescent="0.25">
      <c r="A319" s="7" t="s">
        <v>23</v>
      </c>
      <c r="B319" s="8">
        <v>34246</v>
      </c>
      <c r="C319" s="8">
        <v>1105</v>
      </c>
      <c r="D319" s="8">
        <v>261</v>
      </c>
      <c r="E319" s="8">
        <v>43</v>
      </c>
      <c r="F319" s="8">
        <v>84</v>
      </c>
      <c r="G319" s="8">
        <v>348</v>
      </c>
      <c r="H319" s="8">
        <v>29</v>
      </c>
      <c r="I319" s="8">
        <v>92</v>
      </c>
      <c r="J319" s="8">
        <v>641</v>
      </c>
      <c r="K319" s="8">
        <v>99</v>
      </c>
      <c r="L319" s="8">
        <v>85</v>
      </c>
      <c r="M319" s="37">
        <v>7.94</v>
      </c>
      <c r="N319" s="37">
        <v>7.91</v>
      </c>
      <c r="O319" s="37">
        <v>1.4379999999999999</v>
      </c>
      <c r="P319" s="37">
        <v>1.3320000000000001</v>
      </c>
      <c r="Q319" s="37"/>
      <c r="R319" s="37"/>
      <c r="S319" s="37"/>
      <c r="T319" s="37"/>
      <c r="U319" s="37"/>
      <c r="V319" s="37"/>
      <c r="W319" s="37"/>
      <c r="X319" s="37"/>
      <c r="Y319" s="8">
        <v>21670</v>
      </c>
      <c r="Z319" s="9">
        <f t="shared" si="177"/>
        <v>0.63277463061379435</v>
      </c>
      <c r="AA319" s="60">
        <f t="shared" si="178"/>
        <v>0.6820987654320988</v>
      </c>
      <c r="AB319" s="61">
        <f t="shared" si="179"/>
        <v>288.40499999999997</v>
      </c>
      <c r="AC319" s="62">
        <f t="shared" si="180"/>
        <v>0.50865079365079358</v>
      </c>
      <c r="AD319" s="63">
        <f t="shared" si="181"/>
        <v>384.54</v>
      </c>
      <c r="AE319" s="62">
        <f t="shared" si="182"/>
        <v>0.47474074074074074</v>
      </c>
      <c r="AF319" s="89">
        <f t="shared" si="183"/>
        <v>5127.2</v>
      </c>
    </row>
    <row r="320" spans="1:32" x14ac:dyDescent="0.25">
      <c r="A320" s="7" t="s">
        <v>24</v>
      </c>
      <c r="B320" s="8">
        <v>25571</v>
      </c>
      <c r="C320" s="8">
        <v>852</v>
      </c>
      <c r="D320" s="8">
        <v>217</v>
      </c>
      <c r="E320" s="8">
        <v>30</v>
      </c>
      <c r="F320" s="8">
        <v>86</v>
      </c>
      <c r="G320" s="8">
        <v>303</v>
      </c>
      <c r="H320" s="8">
        <v>20</v>
      </c>
      <c r="I320" s="8">
        <v>93</v>
      </c>
      <c r="J320" s="8">
        <v>574</v>
      </c>
      <c r="K320" s="8">
        <v>95</v>
      </c>
      <c r="L320" s="8">
        <v>83</v>
      </c>
      <c r="M320" s="37">
        <v>7.77</v>
      </c>
      <c r="N320" s="37">
        <v>7.4</v>
      </c>
      <c r="O320" s="37">
        <v>1.714</v>
      </c>
      <c r="P320" s="37">
        <v>1.3320000000000001</v>
      </c>
      <c r="Q320" s="37"/>
      <c r="R320" s="37"/>
      <c r="S320" s="37"/>
      <c r="T320" s="37"/>
      <c r="U320" s="37"/>
      <c r="V320" s="37"/>
      <c r="W320" s="37"/>
      <c r="X320" s="37"/>
      <c r="Y320" s="8">
        <v>24770</v>
      </c>
      <c r="Z320" s="9">
        <f t="shared" si="177"/>
        <v>0.9686754526612178</v>
      </c>
      <c r="AA320" s="60">
        <f t="shared" si="178"/>
        <v>0.52592592592592591</v>
      </c>
      <c r="AB320" s="61">
        <f t="shared" si="179"/>
        <v>184.88399999999999</v>
      </c>
      <c r="AC320" s="62">
        <f t="shared" si="180"/>
        <v>0.32607407407407407</v>
      </c>
      <c r="AD320" s="63">
        <f t="shared" si="181"/>
        <v>258.15600000000001</v>
      </c>
      <c r="AE320" s="62">
        <f t="shared" si="182"/>
        <v>0.31871111111111111</v>
      </c>
      <c r="AF320" s="89">
        <f t="shared" si="183"/>
        <v>3442.0800000000004</v>
      </c>
    </row>
    <row r="321" spans="1:32" x14ac:dyDescent="0.25">
      <c r="A321" s="7" t="s">
        <v>25</v>
      </c>
      <c r="B321" s="8">
        <v>24097</v>
      </c>
      <c r="C321" s="8">
        <v>793</v>
      </c>
      <c r="D321" s="8">
        <v>490</v>
      </c>
      <c r="E321" s="8">
        <v>45</v>
      </c>
      <c r="F321" s="8">
        <v>91</v>
      </c>
      <c r="G321" s="8">
        <v>357</v>
      </c>
      <c r="H321" s="8">
        <v>20</v>
      </c>
      <c r="I321" s="8">
        <v>94</v>
      </c>
      <c r="J321" s="8">
        <v>764</v>
      </c>
      <c r="K321" s="8">
        <v>102</v>
      </c>
      <c r="L321" s="8">
        <v>87</v>
      </c>
      <c r="M321" s="37">
        <v>7.37</v>
      </c>
      <c r="N321" s="37">
        <v>7.82</v>
      </c>
      <c r="O321" s="37">
        <v>1.7829999999999999</v>
      </c>
      <c r="P321" s="37">
        <v>1.351</v>
      </c>
      <c r="Q321" s="37"/>
      <c r="R321" s="37"/>
      <c r="S321" s="37"/>
      <c r="T321" s="37"/>
      <c r="U321" s="37"/>
      <c r="V321" s="37"/>
      <c r="W321" s="37"/>
      <c r="X321" s="37"/>
      <c r="Y321" s="8">
        <v>22773</v>
      </c>
      <c r="Z321" s="9">
        <f t="shared" si="177"/>
        <v>0.94505540108727226</v>
      </c>
      <c r="AA321" s="60">
        <f t="shared" si="178"/>
        <v>0.48950617283950615</v>
      </c>
      <c r="AB321" s="61">
        <f t="shared" si="179"/>
        <v>388.57</v>
      </c>
      <c r="AC321" s="62">
        <f t="shared" si="180"/>
        <v>0.68530864197530861</v>
      </c>
      <c r="AD321" s="63">
        <f t="shared" si="181"/>
        <v>283.101</v>
      </c>
      <c r="AE321" s="62">
        <f t="shared" si="182"/>
        <v>0.34950740740740743</v>
      </c>
      <c r="AF321" s="89">
        <f t="shared" si="183"/>
        <v>3774.6800000000007</v>
      </c>
    </row>
    <row r="322" spans="1:32" x14ac:dyDescent="0.25">
      <c r="A322" s="7" t="s">
        <v>26</v>
      </c>
      <c r="B322" s="8">
        <v>24095</v>
      </c>
      <c r="C322" s="8">
        <v>803</v>
      </c>
      <c r="D322" s="8">
        <v>366</v>
      </c>
      <c r="E322" s="8">
        <v>45</v>
      </c>
      <c r="F322" s="8">
        <v>86</v>
      </c>
      <c r="G322" s="8">
        <v>374</v>
      </c>
      <c r="H322" s="8">
        <v>18</v>
      </c>
      <c r="I322" s="8">
        <v>95</v>
      </c>
      <c r="J322" s="8">
        <v>718</v>
      </c>
      <c r="K322" s="8">
        <v>94</v>
      </c>
      <c r="L322" s="8">
        <v>87</v>
      </c>
      <c r="M322" s="37">
        <v>7.5</v>
      </c>
      <c r="N322" s="37">
        <v>7.89</v>
      </c>
      <c r="O322" s="37">
        <v>0.95699999999999996</v>
      </c>
      <c r="P322" s="37">
        <v>0.78700000000000003</v>
      </c>
      <c r="Q322" s="37"/>
      <c r="R322" s="37"/>
      <c r="S322" s="37"/>
      <c r="T322" s="37"/>
      <c r="U322" s="37"/>
      <c r="V322" s="37"/>
      <c r="W322" s="37"/>
      <c r="X322" s="37"/>
      <c r="Y322" s="8">
        <v>22717</v>
      </c>
      <c r="Z322" s="9">
        <f t="shared" si="177"/>
        <v>0.94280971155841464</v>
      </c>
      <c r="AA322" s="60">
        <f t="shared" si="178"/>
        <v>0.49567901234567902</v>
      </c>
      <c r="AB322" s="61">
        <f t="shared" si="179"/>
        <v>293.89800000000002</v>
      </c>
      <c r="AC322" s="62">
        <f t="shared" si="180"/>
        <v>0.51833862433862443</v>
      </c>
      <c r="AD322" s="63">
        <f t="shared" si="181"/>
        <v>300.322</v>
      </c>
      <c r="AE322" s="62">
        <f t="shared" si="182"/>
        <v>0.37076790123456793</v>
      </c>
      <c r="AF322" s="89">
        <f t="shared" si="183"/>
        <v>4004.293333333334</v>
      </c>
    </row>
    <row r="323" spans="1:32" x14ac:dyDescent="0.25">
      <c r="A323" s="7" t="s">
        <v>27</v>
      </c>
      <c r="B323" s="8">
        <v>22657</v>
      </c>
      <c r="C323" s="8">
        <v>731</v>
      </c>
      <c r="D323" s="8">
        <v>126</v>
      </c>
      <c r="E323" s="8">
        <v>40</v>
      </c>
      <c r="F323" s="8">
        <v>68</v>
      </c>
      <c r="G323" s="8">
        <v>252</v>
      </c>
      <c r="H323" s="8">
        <v>19</v>
      </c>
      <c r="I323" s="8">
        <v>92</v>
      </c>
      <c r="J323" s="8">
        <v>436</v>
      </c>
      <c r="K323" s="8">
        <v>93</v>
      </c>
      <c r="L323" s="8">
        <v>79</v>
      </c>
      <c r="M323" s="37">
        <v>6.83</v>
      </c>
      <c r="N323" s="37">
        <v>7.74</v>
      </c>
      <c r="O323" s="37">
        <v>0.72699999999999998</v>
      </c>
      <c r="P323" s="37">
        <v>0.66200000000000003</v>
      </c>
      <c r="Q323" s="37"/>
      <c r="R323" s="37"/>
      <c r="S323" s="37"/>
      <c r="T323" s="37"/>
      <c r="U323" s="37"/>
      <c r="V323" s="37"/>
      <c r="W323" s="37"/>
      <c r="X323" s="37"/>
      <c r="Y323" s="8">
        <v>23000</v>
      </c>
      <c r="Z323" s="9">
        <f t="shared" si="177"/>
        <v>1.0151388091980404</v>
      </c>
      <c r="AA323" s="60">
        <f t="shared" si="178"/>
        <v>0.45123456790123456</v>
      </c>
      <c r="AB323" s="61">
        <f t="shared" si="179"/>
        <v>92.105999999999995</v>
      </c>
      <c r="AC323" s="62">
        <f t="shared" si="180"/>
        <v>0.16244444444444445</v>
      </c>
      <c r="AD323" s="63">
        <f t="shared" si="181"/>
        <v>184.21199999999999</v>
      </c>
      <c r="AE323" s="62">
        <f t="shared" si="182"/>
        <v>0.22742222222222222</v>
      </c>
      <c r="AF323" s="89">
        <f t="shared" si="183"/>
        <v>2456.1600000000003</v>
      </c>
    </row>
    <row r="324" spans="1:32" x14ac:dyDescent="0.25">
      <c r="A324" s="7" t="s">
        <v>28</v>
      </c>
      <c r="B324" s="8">
        <v>22511</v>
      </c>
      <c r="C324" s="8">
        <v>726</v>
      </c>
      <c r="D324" s="8">
        <v>154</v>
      </c>
      <c r="E324" s="8">
        <v>28</v>
      </c>
      <c r="F324" s="8">
        <v>82</v>
      </c>
      <c r="G324" s="8">
        <v>228</v>
      </c>
      <c r="H324" s="8">
        <v>20</v>
      </c>
      <c r="I324" s="8">
        <v>91</v>
      </c>
      <c r="J324" s="8">
        <v>432</v>
      </c>
      <c r="K324" s="8">
        <v>88</v>
      </c>
      <c r="L324" s="8">
        <v>80</v>
      </c>
      <c r="M324" s="37">
        <v>7.16</v>
      </c>
      <c r="N324" s="37">
        <v>8.1300000000000008</v>
      </c>
      <c r="O324" s="37">
        <v>0.64100000000000001</v>
      </c>
      <c r="P324" s="37">
        <v>0.65400000000000003</v>
      </c>
      <c r="Q324" s="37"/>
      <c r="R324" s="37"/>
      <c r="S324" s="37"/>
      <c r="T324" s="37"/>
      <c r="U324" s="37"/>
      <c r="V324" s="37"/>
      <c r="W324" s="37"/>
      <c r="X324" s="37"/>
      <c r="Y324" s="8">
        <v>24836</v>
      </c>
      <c r="Z324" s="9">
        <f t="shared" si="177"/>
        <v>1.1032828395006886</v>
      </c>
      <c r="AA324" s="60">
        <f t="shared" si="178"/>
        <v>0.44814814814814813</v>
      </c>
      <c r="AB324" s="61">
        <f t="shared" si="179"/>
        <v>111.804</v>
      </c>
      <c r="AC324" s="62">
        <f t="shared" si="180"/>
        <v>0.19718518518518519</v>
      </c>
      <c r="AD324" s="63">
        <f t="shared" si="181"/>
        <v>165.52799999999999</v>
      </c>
      <c r="AE324" s="62">
        <f t="shared" si="182"/>
        <v>0.20435555555555554</v>
      </c>
      <c r="AF324" s="89">
        <f t="shared" si="183"/>
        <v>2207.0400000000004</v>
      </c>
    </row>
    <row r="325" spans="1:32" x14ac:dyDescent="0.25">
      <c r="A325" s="7" t="s">
        <v>29</v>
      </c>
      <c r="B325" s="8">
        <v>26214</v>
      </c>
      <c r="C325" s="41">
        <v>874</v>
      </c>
      <c r="D325" s="8">
        <v>140</v>
      </c>
      <c r="E325" s="8">
        <v>56</v>
      </c>
      <c r="F325" s="8">
        <v>60</v>
      </c>
      <c r="G325" s="8">
        <v>211</v>
      </c>
      <c r="H325" s="8">
        <v>27</v>
      </c>
      <c r="I325" s="8">
        <v>87</v>
      </c>
      <c r="J325" s="8">
        <v>402</v>
      </c>
      <c r="K325" s="8">
        <v>77</v>
      </c>
      <c r="L325" s="8">
        <v>81</v>
      </c>
      <c r="M325" s="37">
        <v>7.32</v>
      </c>
      <c r="N325" s="37">
        <v>8.23</v>
      </c>
      <c r="O325" s="37">
        <v>0.81299999999999994</v>
      </c>
      <c r="P325" s="37">
        <v>0.70099999999999996</v>
      </c>
      <c r="Q325" s="37"/>
      <c r="R325" s="37"/>
      <c r="S325" s="37"/>
      <c r="T325" s="37"/>
      <c r="U325" s="37"/>
      <c r="V325" s="37"/>
      <c r="W325" s="37"/>
      <c r="X325" s="37"/>
      <c r="Y325" s="8">
        <v>20698</v>
      </c>
      <c r="Z325" s="9">
        <f t="shared" si="177"/>
        <v>0.78957808804455631</v>
      </c>
      <c r="AA325" s="60">
        <f t="shared" si="178"/>
        <v>0.53950617283950619</v>
      </c>
      <c r="AB325" s="61">
        <f t="shared" si="179"/>
        <v>122.36</v>
      </c>
      <c r="AC325" s="62">
        <f t="shared" si="180"/>
        <v>0.21580246913580248</v>
      </c>
      <c r="AD325" s="63">
        <f t="shared" si="181"/>
        <v>184.41399999999999</v>
      </c>
      <c r="AE325" s="62">
        <f t="shared" si="182"/>
        <v>0.2276716049382716</v>
      </c>
      <c r="AF325" s="89">
        <f t="shared" si="183"/>
        <v>2458.8533333333335</v>
      </c>
    </row>
    <row r="326" spans="1:32" x14ac:dyDescent="0.25">
      <c r="A326" s="7" t="s">
        <v>36</v>
      </c>
      <c r="B326" s="8">
        <v>25536</v>
      </c>
      <c r="C326" s="8">
        <v>824</v>
      </c>
      <c r="D326" s="8">
        <v>180</v>
      </c>
      <c r="E326" s="8">
        <v>40</v>
      </c>
      <c r="F326" s="8">
        <v>78</v>
      </c>
      <c r="G326" s="8">
        <v>222</v>
      </c>
      <c r="H326" s="8">
        <v>15</v>
      </c>
      <c r="I326" s="8">
        <v>93</v>
      </c>
      <c r="J326" s="8">
        <v>436</v>
      </c>
      <c r="K326" s="8">
        <v>69</v>
      </c>
      <c r="L326" s="8">
        <v>84</v>
      </c>
      <c r="M326" s="37">
        <v>7.62</v>
      </c>
      <c r="N326" s="37">
        <v>7.78</v>
      </c>
      <c r="O326" s="37">
        <v>0.874</v>
      </c>
      <c r="P326" s="37">
        <v>0.745</v>
      </c>
      <c r="Q326" s="37"/>
      <c r="R326" s="37"/>
      <c r="S326" s="37"/>
      <c r="T326" s="37"/>
      <c r="U326" s="37"/>
      <c r="V326" s="37"/>
      <c r="W326" s="37"/>
      <c r="X326" s="37"/>
      <c r="Y326" s="8">
        <v>22896</v>
      </c>
      <c r="Z326" s="9">
        <f t="shared" si="177"/>
        <v>0.89661654135338342</v>
      </c>
      <c r="AA326" s="60">
        <f t="shared" si="178"/>
        <v>0.50864197530864197</v>
      </c>
      <c r="AB326" s="61">
        <f t="shared" si="179"/>
        <v>148.32</v>
      </c>
      <c r="AC326" s="62">
        <f t="shared" si="180"/>
        <v>0.26158730158730159</v>
      </c>
      <c r="AD326" s="63">
        <f t="shared" si="181"/>
        <v>182.928</v>
      </c>
      <c r="AE326" s="62">
        <f t="shared" si="182"/>
        <v>0.22583703703703703</v>
      </c>
      <c r="AF326" s="89">
        <f t="shared" si="183"/>
        <v>2439.0400000000004</v>
      </c>
    </row>
    <row r="327" spans="1:32" x14ac:dyDescent="0.25">
      <c r="A327" s="7" t="s">
        <v>30</v>
      </c>
      <c r="B327" s="8">
        <v>29099</v>
      </c>
      <c r="C327" s="8">
        <v>970</v>
      </c>
      <c r="D327" s="8">
        <v>265</v>
      </c>
      <c r="E327" s="8">
        <v>33</v>
      </c>
      <c r="F327" s="8">
        <v>88</v>
      </c>
      <c r="G327" s="8">
        <v>358</v>
      </c>
      <c r="H327" s="8">
        <v>20</v>
      </c>
      <c r="I327" s="8">
        <v>94</v>
      </c>
      <c r="J327" s="8">
        <v>569</v>
      </c>
      <c r="K327" s="8">
        <v>79</v>
      </c>
      <c r="L327" s="8">
        <v>86</v>
      </c>
      <c r="M327" s="37">
        <v>7.39</v>
      </c>
      <c r="N327" s="37">
        <v>7.41</v>
      </c>
      <c r="O327" s="37">
        <v>0.79900000000000004</v>
      </c>
      <c r="P327" s="37">
        <v>0.85699999999999998</v>
      </c>
      <c r="Q327" s="37"/>
      <c r="R327" s="37"/>
      <c r="S327" s="37"/>
      <c r="T327" s="37"/>
      <c r="U327" s="37"/>
      <c r="V327" s="37"/>
      <c r="W327" s="37"/>
      <c r="X327" s="37"/>
      <c r="Y327" s="8">
        <v>23285</v>
      </c>
      <c r="Z327" s="9">
        <f t="shared" si="177"/>
        <v>0.80019931956424617</v>
      </c>
      <c r="AA327" s="60">
        <f t="shared" si="178"/>
        <v>0.59876543209876543</v>
      </c>
      <c r="AB327" s="61">
        <f t="shared" si="179"/>
        <v>257.05</v>
      </c>
      <c r="AC327" s="62">
        <f t="shared" si="180"/>
        <v>0.45335097001763669</v>
      </c>
      <c r="AD327" s="63">
        <f t="shared" si="181"/>
        <v>347.26</v>
      </c>
      <c r="AE327" s="62">
        <f t="shared" si="182"/>
        <v>0.42871604938271601</v>
      </c>
      <c r="AF327" s="89">
        <f t="shared" si="183"/>
        <v>4630.1333333333332</v>
      </c>
    </row>
    <row r="328" spans="1:32" ht="13" thickBot="1" x14ac:dyDescent="0.3">
      <c r="A328" s="7" t="s">
        <v>31</v>
      </c>
      <c r="B328" s="8">
        <v>28501</v>
      </c>
      <c r="C328" s="8">
        <v>919</v>
      </c>
      <c r="D328" s="8">
        <v>235</v>
      </c>
      <c r="E328" s="8">
        <v>16</v>
      </c>
      <c r="F328" s="8">
        <v>93</v>
      </c>
      <c r="G328" s="8">
        <v>374</v>
      </c>
      <c r="H328" s="8">
        <v>19</v>
      </c>
      <c r="I328" s="8">
        <v>95</v>
      </c>
      <c r="J328" s="8">
        <v>623</v>
      </c>
      <c r="K328" s="8">
        <v>81</v>
      </c>
      <c r="L328" s="8">
        <v>87</v>
      </c>
      <c r="M328" s="37">
        <v>7.59</v>
      </c>
      <c r="N328" s="37">
        <v>7.36</v>
      </c>
      <c r="O328" s="37">
        <v>0.84</v>
      </c>
      <c r="P328" s="37">
        <v>0.65</v>
      </c>
      <c r="Q328" s="37"/>
      <c r="R328" s="37"/>
      <c r="S328" s="37"/>
      <c r="T328" s="37"/>
      <c r="U328" s="37"/>
      <c r="V328" s="37"/>
      <c r="W328" s="37"/>
      <c r="X328" s="37"/>
      <c r="Y328" s="8">
        <v>22045</v>
      </c>
      <c r="Z328" s="9">
        <f t="shared" si="177"/>
        <v>0.7734816322234308</v>
      </c>
      <c r="AA328" s="60">
        <f t="shared" si="178"/>
        <v>0.56728395061728398</v>
      </c>
      <c r="AB328" s="61">
        <f t="shared" si="179"/>
        <v>215.965</v>
      </c>
      <c r="AC328" s="62">
        <f t="shared" si="180"/>
        <v>0.38089065255731924</v>
      </c>
      <c r="AD328" s="63">
        <f t="shared" si="181"/>
        <v>343.70600000000002</v>
      </c>
      <c r="AE328" s="62">
        <f t="shared" si="182"/>
        <v>0.42432839506172843</v>
      </c>
      <c r="AF328" s="89">
        <f t="shared" si="183"/>
        <v>4582.7466666666669</v>
      </c>
    </row>
    <row r="329" spans="1:32" ht="13" thickTop="1" x14ac:dyDescent="0.25">
      <c r="A329" s="10" t="s">
        <v>100</v>
      </c>
      <c r="B329" s="42">
        <f>SUM(B317:B328)</f>
        <v>328710</v>
      </c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2">
        <f>SUM(Y317:Y328)</f>
        <v>272203</v>
      </c>
      <c r="Z329" s="11"/>
      <c r="AA329" s="64"/>
      <c r="AB329" s="65"/>
      <c r="AC329" s="66"/>
      <c r="AD329" s="67"/>
      <c r="AE329" s="66"/>
      <c r="AF329" s="85"/>
    </row>
    <row r="330" spans="1:32" ht="13" thickBot="1" x14ac:dyDescent="0.3">
      <c r="A330" s="13" t="s">
        <v>101</v>
      </c>
      <c r="B330" s="14">
        <f>AVERAGE(B317:B328)</f>
        <v>27392.5</v>
      </c>
      <c r="C330" s="14">
        <f t="shared" ref="C330:J330" si="184">AVERAGE(C317:C328)</f>
        <v>903.66666666666663</v>
      </c>
      <c r="D330" s="14">
        <f t="shared" si="184"/>
        <v>228.16666666666666</v>
      </c>
      <c r="E330" s="14">
        <f>AVERAGE(E317:E328)</f>
        <v>37.666666666666664</v>
      </c>
      <c r="F330" s="14">
        <f>AVERAGE(F317:F328)</f>
        <v>80.166666666666671</v>
      </c>
      <c r="G330" s="14">
        <f>AVERAGE(G317:G328)</f>
        <v>292.5</v>
      </c>
      <c r="H330" s="14">
        <f>AVERAGE(H317:H328)</f>
        <v>22.5</v>
      </c>
      <c r="I330" s="14">
        <f>AVERAGE(I317:I328)</f>
        <v>91.583333333333329</v>
      </c>
      <c r="J330" s="14">
        <f t="shared" si="184"/>
        <v>536.83333333333337</v>
      </c>
      <c r="K330" s="14">
        <f>AVERAGE(K317:K328)</f>
        <v>93</v>
      </c>
      <c r="L330" s="14">
        <f>AVERAGE(L317:L328)</f>
        <v>81.75</v>
      </c>
      <c r="M330" s="22">
        <f t="shared" ref="M330:Z330" si="185">AVERAGE(M317:M328)</f>
        <v>7.5500000000000007</v>
      </c>
      <c r="N330" s="22">
        <f t="shared" si="185"/>
        <v>7.8208333333333337</v>
      </c>
      <c r="O330" s="22">
        <f t="shared" si="185"/>
        <v>1.1455</v>
      </c>
      <c r="P330" s="22">
        <f t="shared" si="185"/>
        <v>0.97575000000000001</v>
      </c>
      <c r="Q330" s="22"/>
      <c r="R330" s="22"/>
      <c r="S330" s="22"/>
      <c r="T330" s="22"/>
      <c r="U330" s="22"/>
      <c r="V330" s="22"/>
      <c r="W330" s="22"/>
      <c r="X330" s="22"/>
      <c r="Y330" s="14">
        <f t="shared" si="185"/>
        <v>22683.583333333332</v>
      </c>
      <c r="Z330" s="22">
        <f t="shared" si="185"/>
        <v>0.84836320280850053</v>
      </c>
      <c r="AA330" s="68">
        <f t="shared" ref="AA330" si="186">C330/$C$2</f>
        <v>0.55781893004115224</v>
      </c>
      <c r="AB330" s="69">
        <f t="shared" ref="AB330" si="187">(C330*D330)/1000</f>
        <v>206.18661111111109</v>
      </c>
      <c r="AC330" s="70">
        <f t="shared" si="180"/>
        <v>0.36364481677444638</v>
      </c>
      <c r="AD330" s="71">
        <f t="shared" ref="AD330" si="188">(C330*G330)/1000</f>
        <v>264.32249999999999</v>
      </c>
      <c r="AE330" s="70">
        <f t="shared" si="182"/>
        <v>0.32632407407407404</v>
      </c>
      <c r="AF330" s="86">
        <f>AVERAGE(AF317:AF328)</f>
        <v>3527.1877777777777</v>
      </c>
    </row>
    <row r="331" spans="1:32" ht="13" thickTop="1" x14ac:dyDescent="0.25"/>
    <row r="332" spans="1:32" ht="13" thickBot="1" x14ac:dyDescent="0.3"/>
    <row r="333" spans="1:32" ht="13" thickTop="1" x14ac:dyDescent="0.25">
      <c r="A333" s="27" t="s">
        <v>5</v>
      </c>
      <c r="B333" s="28" t="s">
        <v>6</v>
      </c>
      <c r="C333" s="28" t="s">
        <v>6</v>
      </c>
      <c r="D333" s="28" t="s">
        <v>7</v>
      </c>
      <c r="E333" s="28" t="s">
        <v>8</v>
      </c>
      <c r="F333" s="38" t="s">
        <v>2</v>
      </c>
      <c r="G333" s="28" t="s">
        <v>9</v>
      </c>
      <c r="H333" s="28" t="s">
        <v>10</v>
      </c>
      <c r="I333" s="38" t="s">
        <v>3</v>
      </c>
      <c r="J333" s="28" t="s">
        <v>11</v>
      </c>
      <c r="K333" s="28" t="s">
        <v>12</v>
      </c>
      <c r="L333" s="38" t="s">
        <v>13</v>
      </c>
      <c r="M333" s="28" t="s">
        <v>61</v>
      </c>
      <c r="N333" s="28" t="s">
        <v>62</v>
      </c>
      <c r="O333" s="28" t="s">
        <v>63</v>
      </c>
      <c r="P333" s="28" t="s">
        <v>64</v>
      </c>
      <c r="Q333" s="28"/>
      <c r="R333" s="28"/>
      <c r="S333" s="28"/>
      <c r="T333" s="28"/>
      <c r="U333" s="28"/>
      <c r="V333" s="28"/>
      <c r="W333" s="28"/>
      <c r="X333" s="28"/>
      <c r="Y333" s="29" t="s">
        <v>46</v>
      </c>
      <c r="Z333" s="29" t="s">
        <v>14</v>
      </c>
      <c r="AA333" s="52" t="s">
        <v>47</v>
      </c>
      <c r="AB333" s="53" t="s">
        <v>48</v>
      </c>
      <c r="AC333" s="54" t="s">
        <v>49</v>
      </c>
      <c r="AD333" s="55" t="s">
        <v>47</v>
      </c>
      <c r="AE333" s="54" t="s">
        <v>47</v>
      </c>
      <c r="AF333" s="52" t="s">
        <v>140</v>
      </c>
    </row>
    <row r="334" spans="1:32" ht="13" thickBot="1" x14ac:dyDescent="0.3">
      <c r="A334" s="30" t="s">
        <v>102</v>
      </c>
      <c r="B334" s="31" t="s">
        <v>16</v>
      </c>
      <c r="C334" s="32" t="s">
        <v>17</v>
      </c>
      <c r="D334" s="31" t="s">
        <v>40</v>
      </c>
      <c r="E334" s="31" t="s">
        <v>40</v>
      </c>
      <c r="F334" s="39" t="s">
        <v>66</v>
      </c>
      <c r="G334" s="31" t="s">
        <v>40</v>
      </c>
      <c r="H334" s="31" t="s">
        <v>40</v>
      </c>
      <c r="I334" s="39" t="s">
        <v>66</v>
      </c>
      <c r="J334" s="31" t="s">
        <v>40</v>
      </c>
      <c r="K334" s="31" t="s">
        <v>40</v>
      </c>
      <c r="L334" s="39" t="s">
        <v>66</v>
      </c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2" t="s">
        <v>51</v>
      </c>
      <c r="Z334" s="32" t="s">
        <v>20</v>
      </c>
      <c r="AA334" s="56" t="s">
        <v>6</v>
      </c>
      <c r="AB334" s="57" t="s">
        <v>52</v>
      </c>
      <c r="AC334" s="58" t="s">
        <v>53</v>
      </c>
      <c r="AD334" s="59" t="s">
        <v>54</v>
      </c>
      <c r="AE334" s="58" t="s">
        <v>55</v>
      </c>
      <c r="AF334" s="88" t="s">
        <v>141</v>
      </c>
    </row>
    <row r="335" spans="1:32" ht="13" thickTop="1" x14ac:dyDescent="0.25">
      <c r="A335" s="7" t="s">
        <v>21</v>
      </c>
      <c r="B335" s="8">
        <v>26936</v>
      </c>
      <c r="C335" s="8">
        <v>869</v>
      </c>
      <c r="D335" s="8">
        <v>207</v>
      </c>
      <c r="E335" s="8">
        <v>26</v>
      </c>
      <c r="F335" s="8">
        <v>88</v>
      </c>
      <c r="G335" s="8">
        <v>336</v>
      </c>
      <c r="H335" s="8">
        <v>30</v>
      </c>
      <c r="I335" s="8">
        <v>91</v>
      </c>
      <c r="J335" s="8">
        <v>690</v>
      </c>
      <c r="K335" s="8">
        <v>133</v>
      </c>
      <c r="L335" s="8">
        <v>81</v>
      </c>
      <c r="M335" s="37">
        <v>7.43</v>
      </c>
      <c r="N335" s="37">
        <v>7.27</v>
      </c>
      <c r="O335" s="37">
        <v>0.94899999999999995</v>
      </c>
      <c r="P335" s="37">
        <v>0.86599999999999999</v>
      </c>
      <c r="Q335" s="37"/>
      <c r="R335" s="37"/>
      <c r="S335" s="37"/>
      <c r="T335" s="37"/>
      <c r="U335" s="37"/>
      <c r="V335" s="37"/>
      <c r="W335" s="37"/>
      <c r="X335" s="37"/>
      <c r="Y335" s="8">
        <v>20309</v>
      </c>
      <c r="Z335" s="9">
        <f t="shared" ref="Z335:Z346" si="189">Y335/B335</f>
        <v>0.75397237897237901</v>
      </c>
      <c r="AA335" s="60">
        <f>C335/$C$2</f>
        <v>0.53641975308641976</v>
      </c>
      <c r="AB335" s="61">
        <f>(C335*D335)/1000</f>
        <v>179.88300000000001</v>
      </c>
      <c r="AC335" s="62">
        <f>(AB335)/$E$3</f>
        <v>0.31725396825396829</v>
      </c>
      <c r="AD335" s="63">
        <f>(C335*G335)/1000</f>
        <v>291.98399999999998</v>
      </c>
      <c r="AE335" s="62">
        <f>(AD335)/$G$3</f>
        <v>0.36047407407407406</v>
      </c>
      <c r="AF335" s="89">
        <f>(0.8*C335*G335)/60</f>
        <v>3893.1200000000003</v>
      </c>
    </row>
    <row r="336" spans="1:32" x14ac:dyDescent="0.25">
      <c r="A336" s="7" t="s">
        <v>22</v>
      </c>
      <c r="B336" s="8">
        <v>21138</v>
      </c>
      <c r="C336" s="8">
        <v>755</v>
      </c>
      <c r="D336" s="8">
        <v>206</v>
      </c>
      <c r="E336" s="8">
        <v>38</v>
      </c>
      <c r="F336" s="8">
        <v>81</v>
      </c>
      <c r="G336" s="8">
        <v>373</v>
      </c>
      <c r="H336" s="8">
        <v>33</v>
      </c>
      <c r="I336" s="8">
        <v>91</v>
      </c>
      <c r="J336" s="8">
        <v>644</v>
      </c>
      <c r="K336" s="8">
        <v>132</v>
      </c>
      <c r="L336" s="8">
        <v>80</v>
      </c>
      <c r="M336" s="37">
        <v>7.9</v>
      </c>
      <c r="N336" s="37">
        <v>7.64</v>
      </c>
      <c r="O336" s="37">
        <v>0.93</v>
      </c>
      <c r="P336" s="37">
        <v>0.73499999999999999</v>
      </c>
      <c r="Q336" s="37"/>
      <c r="R336" s="37"/>
      <c r="S336" s="37"/>
      <c r="T336" s="37"/>
      <c r="U336" s="37"/>
      <c r="V336" s="37"/>
      <c r="W336" s="37"/>
      <c r="X336" s="37"/>
      <c r="Y336" s="8">
        <v>19118</v>
      </c>
      <c r="Z336" s="9">
        <f t="shared" si="189"/>
        <v>0.90443750591352068</v>
      </c>
      <c r="AA336" s="60">
        <f t="shared" ref="AA336:AA346" si="190">C336/$C$2</f>
        <v>0.4660493827160494</v>
      </c>
      <c r="AB336" s="61">
        <f t="shared" ref="AB336:AB346" si="191">(C336*D336)/1000</f>
        <v>155.53</v>
      </c>
      <c r="AC336" s="62">
        <f t="shared" ref="AC336:AC348" si="192">(AB336)/$E$3</f>
        <v>0.27430335097001762</v>
      </c>
      <c r="AD336" s="63">
        <f t="shared" ref="AD336:AD346" si="193">(C336*G336)/1000</f>
        <v>281.61500000000001</v>
      </c>
      <c r="AE336" s="62">
        <f t="shared" ref="AE336:AE348" si="194">(AD336)/$G$3</f>
        <v>0.34767283950617284</v>
      </c>
      <c r="AF336" s="89">
        <f t="shared" ref="AF336:AF346" si="195">(0.8*C336*G336)/60</f>
        <v>3754.8666666666668</v>
      </c>
    </row>
    <row r="337" spans="1:32" x14ac:dyDescent="0.25">
      <c r="A337" s="7" t="s">
        <v>23</v>
      </c>
      <c r="B337" s="8">
        <v>34151</v>
      </c>
      <c r="C337" s="8">
        <v>1102</v>
      </c>
      <c r="D337" s="8">
        <v>278</v>
      </c>
      <c r="E337" s="8">
        <v>57</v>
      </c>
      <c r="F337" s="8">
        <v>79</v>
      </c>
      <c r="G337" s="8">
        <v>359</v>
      </c>
      <c r="H337" s="8">
        <v>31</v>
      </c>
      <c r="I337" s="8">
        <v>91</v>
      </c>
      <c r="J337" s="8">
        <v>682</v>
      </c>
      <c r="K337" s="8">
        <v>115</v>
      </c>
      <c r="L337" s="8">
        <v>83</v>
      </c>
      <c r="M337" s="37">
        <v>7.7</v>
      </c>
      <c r="N337" s="37">
        <v>7.82</v>
      </c>
      <c r="O337" s="37">
        <v>0.72699999999999998</v>
      </c>
      <c r="P337" s="37">
        <v>0.56200000000000006</v>
      </c>
      <c r="Q337" s="37"/>
      <c r="R337" s="37"/>
      <c r="S337" s="37"/>
      <c r="T337" s="37"/>
      <c r="U337" s="37"/>
      <c r="V337" s="37"/>
      <c r="W337" s="37"/>
      <c r="X337" s="37"/>
      <c r="Y337" s="8">
        <v>22943</v>
      </c>
      <c r="Z337" s="9">
        <f t="shared" si="189"/>
        <v>0.67181048871189719</v>
      </c>
      <c r="AA337" s="60">
        <f t="shared" si="190"/>
        <v>0.68024691358024691</v>
      </c>
      <c r="AB337" s="61">
        <f t="shared" si="191"/>
        <v>306.35599999999999</v>
      </c>
      <c r="AC337" s="62">
        <f t="shared" si="192"/>
        <v>0.540310405643739</v>
      </c>
      <c r="AD337" s="63">
        <f t="shared" si="193"/>
        <v>395.61799999999999</v>
      </c>
      <c r="AE337" s="62">
        <f t="shared" si="194"/>
        <v>0.48841728395061729</v>
      </c>
      <c r="AF337" s="89">
        <f t="shared" si="195"/>
        <v>5274.9066666666668</v>
      </c>
    </row>
    <row r="338" spans="1:32" x14ac:dyDescent="0.25">
      <c r="A338" s="7" t="s">
        <v>24</v>
      </c>
      <c r="B338" s="8">
        <v>28481</v>
      </c>
      <c r="C338" s="8">
        <v>949</v>
      </c>
      <c r="D338" s="8">
        <v>221</v>
      </c>
      <c r="E338" s="8">
        <v>32</v>
      </c>
      <c r="F338" s="8">
        <v>86</v>
      </c>
      <c r="G338" s="8">
        <v>272</v>
      </c>
      <c r="H338" s="8">
        <v>20</v>
      </c>
      <c r="I338" s="8">
        <v>93</v>
      </c>
      <c r="J338" s="8">
        <v>576</v>
      </c>
      <c r="K338" s="8">
        <v>94</v>
      </c>
      <c r="L338" s="8">
        <v>84</v>
      </c>
      <c r="M338" s="37">
        <v>6.8</v>
      </c>
      <c r="N338" s="37">
        <v>7.9</v>
      </c>
      <c r="O338" s="37">
        <v>0.69599999999999995</v>
      </c>
      <c r="P338" s="37">
        <v>0.56499999999999995</v>
      </c>
      <c r="Q338" s="37"/>
      <c r="R338" s="37"/>
      <c r="S338" s="37"/>
      <c r="T338" s="37"/>
      <c r="U338" s="37"/>
      <c r="V338" s="37"/>
      <c r="W338" s="37"/>
      <c r="X338" s="37"/>
      <c r="Y338" s="8">
        <v>20771</v>
      </c>
      <c r="Z338" s="9">
        <f t="shared" si="189"/>
        <v>0.7292932130192058</v>
      </c>
      <c r="AA338" s="60">
        <f t="shared" si="190"/>
        <v>0.58580246913580247</v>
      </c>
      <c r="AB338" s="61">
        <f t="shared" si="191"/>
        <v>209.72900000000001</v>
      </c>
      <c r="AC338" s="62">
        <f t="shared" si="192"/>
        <v>0.36989241622574959</v>
      </c>
      <c r="AD338" s="63">
        <f t="shared" si="193"/>
        <v>258.12799999999999</v>
      </c>
      <c r="AE338" s="62">
        <f t="shared" si="194"/>
        <v>0.31867654320987654</v>
      </c>
      <c r="AF338" s="89">
        <f t="shared" si="195"/>
        <v>3441.7066666666669</v>
      </c>
    </row>
    <row r="339" spans="1:32" x14ac:dyDescent="0.25">
      <c r="A339" s="7" t="s">
        <v>25</v>
      </c>
      <c r="B339" s="8">
        <v>29379</v>
      </c>
      <c r="C339" s="8">
        <v>948</v>
      </c>
      <c r="D339" s="8">
        <v>181</v>
      </c>
      <c r="E339" s="8">
        <v>40</v>
      </c>
      <c r="F339" s="8">
        <v>78</v>
      </c>
      <c r="G339" s="8">
        <v>284</v>
      </c>
      <c r="H339" s="8">
        <v>27</v>
      </c>
      <c r="I339" s="8">
        <v>91</v>
      </c>
      <c r="J339" s="8">
        <v>522</v>
      </c>
      <c r="K339" s="8">
        <v>100</v>
      </c>
      <c r="L339" s="8">
        <v>81</v>
      </c>
      <c r="M339" s="37">
        <v>7.56</v>
      </c>
      <c r="N339" s="37">
        <v>7.61</v>
      </c>
      <c r="O339" s="37">
        <v>0.69699999999999995</v>
      </c>
      <c r="P339" s="37">
        <v>0.64500000000000002</v>
      </c>
      <c r="Q339" s="37"/>
      <c r="R339" s="37"/>
      <c r="S339" s="37"/>
      <c r="T339" s="37"/>
      <c r="U339" s="37"/>
      <c r="V339" s="37"/>
      <c r="W339" s="37"/>
      <c r="X339" s="37"/>
      <c r="Y339" s="8">
        <v>21190</v>
      </c>
      <c r="Z339" s="9">
        <f t="shared" si="189"/>
        <v>0.72126348752510294</v>
      </c>
      <c r="AA339" s="60">
        <f t="shared" si="190"/>
        <v>0.58518518518518514</v>
      </c>
      <c r="AB339" s="61">
        <f t="shared" si="191"/>
        <v>171.58799999999999</v>
      </c>
      <c r="AC339" s="62">
        <f t="shared" si="192"/>
        <v>0.30262433862433863</v>
      </c>
      <c r="AD339" s="63">
        <f t="shared" si="193"/>
        <v>269.23200000000003</v>
      </c>
      <c r="AE339" s="62">
        <f t="shared" si="194"/>
        <v>0.33238518518518523</v>
      </c>
      <c r="AF339" s="89">
        <f t="shared" si="195"/>
        <v>3589.7600000000007</v>
      </c>
    </row>
    <row r="340" spans="1:32" x14ac:dyDescent="0.25">
      <c r="A340" s="7" t="s">
        <v>26</v>
      </c>
      <c r="B340" s="8">
        <v>32524</v>
      </c>
      <c r="C340" s="8">
        <v>1084</v>
      </c>
      <c r="D340" s="8">
        <v>130</v>
      </c>
      <c r="E340" s="8">
        <v>19</v>
      </c>
      <c r="F340" s="8">
        <v>86</v>
      </c>
      <c r="G340" s="8">
        <v>227</v>
      </c>
      <c r="H340" s="8">
        <v>23</v>
      </c>
      <c r="I340" s="8">
        <v>90</v>
      </c>
      <c r="J340" s="8">
        <v>449</v>
      </c>
      <c r="K340" s="8">
        <v>92</v>
      </c>
      <c r="L340" s="8">
        <v>80</v>
      </c>
      <c r="M340" s="37">
        <v>7.22</v>
      </c>
      <c r="N340" s="37">
        <v>7.36</v>
      </c>
      <c r="O340" s="37">
        <v>0.83299999999999996</v>
      </c>
      <c r="P340" s="37">
        <v>0.72899999999999998</v>
      </c>
      <c r="Q340" s="37"/>
      <c r="R340" s="37"/>
      <c r="S340" s="37"/>
      <c r="T340" s="37"/>
      <c r="U340" s="37"/>
      <c r="V340" s="37"/>
      <c r="W340" s="37"/>
      <c r="X340" s="37"/>
      <c r="Y340" s="8">
        <v>20917</v>
      </c>
      <c r="Z340" s="9">
        <f t="shared" si="189"/>
        <v>0.64312507686631415</v>
      </c>
      <c r="AA340" s="60">
        <f t="shared" si="190"/>
        <v>0.66913580246913584</v>
      </c>
      <c r="AB340" s="61">
        <f t="shared" si="191"/>
        <v>140.91999999999999</v>
      </c>
      <c r="AC340" s="62">
        <f t="shared" si="192"/>
        <v>0.24853615520282185</v>
      </c>
      <c r="AD340" s="63">
        <f t="shared" si="193"/>
        <v>246.06800000000001</v>
      </c>
      <c r="AE340" s="62">
        <f t="shared" si="194"/>
        <v>0.30378765432098764</v>
      </c>
      <c r="AF340" s="89">
        <f t="shared" si="195"/>
        <v>3280.9066666666672</v>
      </c>
    </row>
    <row r="341" spans="1:32" x14ac:dyDescent="0.25">
      <c r="A341" s="7" t="s">
        <v>27</v>
      </c>
      <c r="B341" s="8">
        <v>29021</v>
      </c>
      <c r="C341" s="8">
        <v>936</v>
      </c>
      <c r="D341" s="8">
        <v>227</v>
      </c>
      <c r="E341" s="8">
        <v>36</v>
      </c>
      <c r="F341" s="8">
        <v>84</v>
      </c>
      <c r="G341" s="8">
        <v>253</v>
      </c>
      <c r="H341" s="8">
        <v>23</v>
      </c>
      <c r="I341" s="8">
        <v>91</v>
      </c>
      <c r="J341" s="8">
        <v>520</v>
      </c>
      <c r="K341" s="8">
        <v>78</v>
      </c>
      <c r="L341" s="8">
        <v>85</v>
      </c>
      <c r="M341" s="37">
        <v>7.11</v>
      </c>
      <c r="N341" s="37">
        <v>7.36</v>
      </c>
      <c r="O341" s="37">
        <v>0.97499999999999998</v>
      </c>
      <c r="P341" s="37">
        <v>0.96499999999999997</v>
      </c>
      <c r="Q341" s="37"/>
      <c r="R341" s="37"/>
      <c r="S341" s="37"/>
      <c r="T341" s="37"/>
      <c r="U341" s="37"/>
      <c r="V341" s="37"/>
      <c r="W341" s="37"/>
      <c r="X341" s="37"/>
      <c r="Y341" s="8">
        <v>21912</v>
      </c>
      <c r="Z341" s="9">
        <f t="shared" si="189"/>
        <v>0.75503945418834639</v>
      </c>
      <c r="AA341" s="60">
        <f t="shared" si="190"/>
        <v>0.57777777777777772</v>
      </c>
      <c r="AB341" s="61">
        <f t="shared" si="191"/>
        <v>212.47200000000001</v>
      </c>
      <c r="AC341" s="62">
        <f t="shared" si="192"/>
        <v>0.37473015873015875</v>
      </c>
      <c r="AD341" s="63">
        <f t="shared" si="193"/>
        <v>236.80799999999999</v>
      </c>
      <c r="AE341" s="62">
        <f t="shared" si="194"/>
        <v>0.29235555555555554</v>
      </c>
      <c r="AF341" s="89">
        <f t="shared" si="195"/>
        <v>3157.4400000000005</v>
      </c>
    </row>
    <row r="342" spans="1:32" x14ac:dyDescent="0.25">
      <c r="A342" s="7" t="s">
        <v>28</v>
      </c>
      <c r="B342" s="8">
        <v>26727</v>
      </c>
      <c r="C342" s="8">
        <v>862</v>
      </c>
      <c r="D342" s="8">
        <v>167</v>
      </c>
      <c r="E342" s="8">
        <v>55</v>
      </c>
      <c r="F342" s="8">
        <v>67</v>
      </c>
      <c r="G342" s="8">
        <v>211</v>
      </c>
      <c r="H342" s="8">
        <v>18</v>
      </c>
      <c r="I342" s="8">
        <v>91</v>
      </c>
      <c r="J342" s="8">
        <v>479</v>
      </c>
      <c r="K342" s="8">
        <v>81</v>
      </c>
      <c r="L342" s="8">
        <v>83</v>
      </c>
      <c r="M342" s="37">
        <v>7.23</v>
      </c>
      <c r="N342" s="37">
        <v>7.66</v>
      </c>
      <c r="O342" s="37">
        <v>0.998</v>
      </c>
      <c r="P342" s="37">
        <v>0.82199999999999995</v>
      </c>
      <c r="Q342" s="37"/>
      <c r="R342" s="37"/>
      <c r="S342" s="37"/>
      <c r="T342" s="37"/>
      <c r="U342" s="37"/>
      <c r="V342" s="37"/>
      <c r="W342" s="37"/>
      <c r="X342" s="37"/>
      <c r="Y342" s="8">
        <v>21620</v>
      </c>
      <c r="Z342" s="9">
        <f t="shared" si="189"/>
        <v>0.80891981890971676</v>
      </c>
      <c r="AA342" s="60">
        <f t="shared" si="190"/>
        <v>0.53209876543209877</v>
      </c>
      <c r="AB342" s="61">
        <f t="shared" si="191"/>
        <v>143.95400000000001</v>
      </c>
      <c r="AC342" s="62">
        <f t="shared" si="192"/>
        <v>0.25388712522045859</v>
      </c>
      <c r="AD342" s="63">
        <f t="shared" si="193"/>
        <v>181.88200000000001</v>
      </c>
      <c r="AE342" s="62">
        <f t="shared" si="194"/>
        <v>0.22454567901234568</v>
      </c>
      <c r="AF342" s="89">
        <f t="shared" si="195"/>
        <v>2425.0933333333332</v>
      </c>
    </row>
    <row r="343" spans="1:32" x14ac:dyDescent="0.25">
      <c r="A343" s="7" t="s">
        <v>29</v>
      </c>
      <c r="B343" s="8">
        <v>27358</v>
      </c>
      <c r="C343" s="41">
        <v>912</v>
      </c>
      <c r="D343" s="8">
        <v>122</v>
      </c>
      <c r="E343" s="8">
        <v>50</v>
      </c>
      <c r="F343" s="8">
        <v>59</v>
      </c>
      <c r="G343" s="8">
        <v>193</v>
      </c>
      <c r="H343" s="8">
        <v>22</v>
      </c>
      <c r="I343" s="8">
        <v>89</v>
      </c>
      <c r="J343" s="8">
        <v>386</v>
      </c>
      <c r="K343" s="8">
        <v>83</v>
      </c>
      <c r="L343" s="8">
        <v>78</v>
      </c>
      <c r="M343" s="37">
        <v>7.35</v>
      </c>
      <c r="N343" s="37">
        <v>7.37</v>
      </c>
      <c r="O343" s="37">
        <v>0.11459999999999999</v>
      </c>
      <c r="P343" s="37">
        <v>0.1651</v>
      </c>
      <c r="Q343" s="37"/>
      <c r="R343" s="37"/>
      <c r="S343" s="37"/>
      <c r="T343" s="37"/>
      <c r="U343" s="37"/>
      <c r="V343" s="37"/>
      <c r="W343" s="37"/>
      <c r="X343" s="37"/>
      <c r="Y343" s="8">
        <v>20888</v>
      </c>
      <c r="Z343" s="9">
        <f t="shared" si="189"/>
        <v>0.76350610424738652</v>
      </c>
      <c r="AA343" s="60">
        <f t="shared" si="190"/>
        <v>0.562962962962963</v>
      </c>
      <c r="AB343" s="61">
        <f t="shared" si="191"/>
        <v>111.264</v>
      </c>
      <c r="AC343" s="62">
        <f t="shared" si="192"/>
        <v>0.19623280423280423</v>
      </c>
      <c r="AD343" s="63">
        <f t="shared" si="193"/>
        <v>176.01599999999999</v>
      </c>
      <c r="AE343" s="62">
        <f t="shared" si="194"/>
        <v>0.21730370370370369</v>
      </c>
      <c r="AF343" s="89">
        <f t="shared" si="195"/>
        <v>2346.88</v>
      </c>
    </row>
    <row r="344" spans="1:32" x14ac:dyDescent="0.25">
      <c r="A344" s="7" t="s">
        <v>36</v>
      </c>
      <c r="B344" s="8">
        <v>27052</v>
      </c>
      <c r="C344" s="8">
        <v>873</v>
      </c>
      <c r="D344" s="8">
        <v>186</v>
      </c>
      <c r="E344" s="8">
        <v>29</v>
      </c>
      <c r="F344" s="8">
        <v>85</v>
      </c>
      <c r="G344" s="8">
        <v>326</v>
      </c>
      <c r="H344" s="8">
        <v>16</v>
      </c>
      <c r="I344" s="8">
        <v>95</v>
      </c>
      <c r="J344" s="8">
        <v>563</v>
      </c>
      <c r="K344" s="8">
        <v>65</v>
      </c>
      <c r="L344" s="8">
        <v>89</v>
      </c>
      <c r="M344" s="37">
        <v>7.59</v>
      </c>
      <c r="N344" s="37">
        <v>7.47</v>
      </c>
      <c r="O344" s="37">
        <v>0.69099999999999995</v>
      </c>
      <c r="P344" s="37">
        <v>0.54500000000000004</v>
      </c>
      <c r="Q344" s="37"/>
      <c r="R344" s="37"/>
      <c r="S344" s="37"/>
      <c r="T344" s="37"/>
      <c r="U344" s="37"/>
      <c r="V344" s="37"/>
      <c r="W344" s="37"/>
      <c r="X344" s="37"/>
      <c r="Y344" s="8">
        <v>21454</v>
      </c>
      <c r="Z344" s="9">
        <f t="shared" si="189"/>
        <v>0.79306520774804079</v>
      </c>
      <c r="AA344" s="60">
        <f t="shared" si="190"/>
        <v>0.53888888888888886</v>
      </c>
      <c r="AB344" s="61">
        <f t="shared" si="191"/>
        <v>162.37799999999999</v>
      </c>
      <c r="AC344" s="62">
        <f t="shared" si="192"/>
        <v>0.28638095238095235</v>
      </c>
      <c r="AD344" s="63">
        <f t="shared" si="193"/>
        <v>284.59800000000001</v>
      </c>
      <c r="AE344" s="62">
        <f t="shared" si="194"/>
        <v>0.35135555555555559</v>
      </c>
      <c r="AF344" s="89">
        <f t="shared" si="195"/>
        <v>3794.6400000000003</v>
      </c>
    </row>
    <row r="345" spans="1:32" x14ac:dyDescent="0.25">
      <c r="A345" s="7" t="s">
        <v>30</v>
      </c>
      <c r="B345" s="8">
        <v>24632</v>
      </c>
      <c r="C345" s="8">
        <v>821</v>
      </c>
      <c r="D345" s="8">
        <v>227</v>
      </c>
      <c r="E345" s="8">
        <v>20</v>
      </c>
      <c r="F345" s="8">
        <v>91</v>
      </c>
      <c r="G345" s="8">
        <v>336</v>
      </c>
      <c r="H345" s="8">
        <v>26</v>
      </c>
      <c r="I345" s="8">
        <v>92</v>
      </c>
      <c r="J345" s="8">
        <v>537</v>
      </c>
      <c r="K345" s="8">
        <v>85</v>
      </c>
      <c r="L345" s="8">
        <v>84</v>
      </c>
      <c r="M345" s="37">
        <v>8.1</v>
      </c>
      <c r="N345" s="37">
        <v>7.45</v>
      </c>
      <c r="O345" s="37">
        <v>0.70499999999999996</v>
      </c>
      <c r="P345" s="37">
        <v>0.52700000000000002</v>
      </c>
      <c r="Q345" s="37"/>
      <c r="R345" s="37"/>
      <c r="S345" s="37"/>
      <c r="T345" s="37"/>
      <c r="U345" s="37"/>
      <c r="V345" s="37"/>
      <c r="W345" s="37"/>
      <c r="X345" s="37"/>
      <c r="Y345" s="8">
        <v>20674</v>
      </c>
      <c r="Z345" s="9">
        <f t="shared" si="189"/>
        <v>0.83931471256901591</v>
      </c>
      <c r="AA345" s="60">
        <f t="shared" si="190"/>
        <v>0.50679012345679009</v>
      </c>
      <c r="AB345" s="61">
        <f t="shared" si="191"/>
        <v>186.36699999999999</v>
      </c>
      <c r="AC345" s="62">
        <f t="shared" si="192"/>
        <v>0.32868959435626099</v>
      </c>
      <c r="AD345" s="63">
        <f t="shared" si="193"/>
        <v>275.85599999999999</v>
      </c>
      <c r="AE345" s="62">
        <f t="shared" si="194"/>
        <v>0.34056296296296296</v>
      </c>
      <c r="AF345" s="89">
        <f t="shared" si="195"/>
        <v>3678.0800000000004</v>
      </c>
    </row>
    <row r="346" spans="1:32" ht="13" thickBot="1" x14ac:dyDescent="0.3">
      <c r="A346" s="7" t="s">
        <v>31</v>
      </c>
      <c r="B346" s="8">
        <v>24110</v>
      </c>
      <c r="C346" s="8">
        <v>778</v>
      </c>
      <c r="D346" s="8">
        <v>257</v>
      </c>
      <c r="E346" s="8">
        <v>23</v>
      </c>
      <c r="F346" s="8">
        <v>91</v>
      </c>
      <c r="G346" s="8">
        <v>297</v>
      </c>
      <c r="H346" s="8">
        <v>35</v>
      </c>
      <c r="I346" s="8">
        <v>88</v>
      </c>
      <c r="J346" s="8">
        <v>633</v>
      </c>
      <c r="K346" s="8">
        <v>113</v>
      </c>
      <c r="L346" s="8">
        <v>82</v>
      </c>
      <c r="M346" s="37">
        <v>7.67</v>
      </c>
      <c r="N346" s="37">
        <v>7.56</v>
      </c>
      <c r="O346" s="37">
        <v>0.77400000000000002</v>
      </c>
      <c r="P346" s="37">
        <v>0.57799999999999996</v>
      </c>
      <c r="Q346" s="37"/>
      <c r="R346" s="37"/>
      <c r="S346" s="37"/>
      <c r="T346" s="37"/>
      <c r="U346" s="37"/>
      <c r="V346" s="37"/>
      <c r="W346" s="37"/>
      <c r="X346" s="37"/>
      <c r="Y346" s="8">
        <v>21632</v>
      </c>
      <c r="Z346" s="9">
        <f t="shared" si="189"/>
        <v>0.89722107009539609</v>
      </c>
      <c r="AA346" s="60">
        <f t="shared" si="190"/>
        <v>0.4802469135802469</v>
      </c>
      <c r="AB346" s="61">
        <f t="shared" si="191"/>
        <v>199.946</v>
      </c>
      <c r="AC346" s="62">
        <f t="shared" si="192"/>
        <v>0.35263844797178129</v>
      </c>
      <c r="AD346" s="63">
        <f t="shared" si="193"/>
        <v>231.066</v>
      </c>
      <c r="AE346" s="62">
        <f t="shared" si="194"/>
        <v>0.28526666666666667</v>
      </c>
      <c r="AF346" s="89">
        <f t="shared" si="195"/>
        <v>3080.88</v>
      </c>
    </row>
    <row r="347" spans="1:32" ht="13" thickTop="1" x14ac:dyDescent="0.25">
      <c r="A347" s="10" t="s">
        <v>103</v>
      </c>
      <c r="B347" s="42">
        <f>SUM(B335:B346)</f>
        <v>331509</v>
      </c>
      <c r="C347" s="11">
        <f>SUM(C335:C346)</f>
        <v>10889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2">
        <f>SUM(Y335:Y346)</f>
        <v>253428</v>
      </c>
      <c r="Z347" s="11"/>
      <c r="AA347" s="64"/>
      <c r="AB347" s="65"/>
      <c r="AC347" s="66"/>
      <c r="AD347" s="67"/>
      <c r="AE347" s="66"/>
      <c r="AF347" s="85"/>
    </row>
    <row r="348" spans="1:32" ht="13" thickBot="1" x14ac:dyDescent="0.3">
      <c r="A348" s="13" t="s">
        <v>104</v>
      </c>
      <c r="B348" s="14">
        <f>AVERAGE(B335:B346)</f>
        <v>27625.75</v>
      </c>
      <c r="C348" s="14">
        <f t="shared" ref="C348:J348" si="196">AVERAGE(C335:C346)</f>
        <v>907.41666666666663</v>
      </c>
      <c r="D348" s="14">
        <f t="shared" si="196"/>
        <v>200.75</v>
      </c>
      <c r="E348" s="14">
        <f>AVERAGE(E335:E346)</f>
        <v>35.416666666666664</v>
      </c>
      <c r="F348" s="14">
        <f>AVERAGE(F335:F346)</f>
        <v>81.25</v>
      </c>
      <c r="G348" s="14">
        <f>AVERAGE(G335:G346)</f>
        <v>288.91666666666669</v>
      </c>
      <c r="H348" s="14">
        <f>AVERAGE(H335:H346)</f>
        <v>25.333333333333332</v>
      </c>
      <c r="I348" s="14">
        <f>AVERAGE(I335:I346)</f>
        <v>91.083333333333329</v>
      </c>
      <c r="J348" s="14">
        <f t="shared" si="196"/>
        <v>556.75</v>
      </c>
      <c r="K348" s="14">
        <f>AVERAGE(K335:K346)</f>
        <v>97.583333333333329</v>
      </c>
      <c r="L348" s="14">
        <f>AVERAGE(L335:L346)</f>
        <v>82.5</v>
      </c>
      <c r="M348" s="22">
        <f t="shared" ref="M348:Z348" si="197">AVERAGE(M335:M346)</f>
        <v>7.4716666666666667</v>
      </c>
      <c r="N348" s="22">
        <f t="shared" si="197"/>
        <v>7.5391666666666675</v>
      </c>
      <c r="O348" s="22">
        <f t="shared" si="197"/>
        <v>0.75746666666666673</v>
      </c>
      <c r="P348" s="22">
        <f t="shared" si="197"/>
        <v>0.6420083333333334</v>
      </c>
      <c r="Q348" s="22"/>
      <c r="R348" s="22"/>
      <c r="S348" s="22"/>
      <c r="T348" s="22"/>
      <c r="U348" s="22"/>
      <c r="V348" s="22"/>
      <c r="W348" s="22"/>
      <c r="X348" s="22"/>
      <c r="Y348" s="14">
        <f t="shared" si="197"/>
        <v>21119</v>
      </c>
      <c r="Z348" s="22">
        <f t="shared" si="197"/>
        <v>0.77341404323052687</v>
      </c>
      <c r="AA348" s="68">
        <f t="shared" ref="AA348" si="198">C348/$C$2</f>
        <v>0.56013374485596701</v>
      </c>
      <c r="AB348" s="69">
        <f t="shared" ref="AB348" si="199">(C348*D348)/1000</f>
        <v>182.16389583333333</v>
      </c>
      <c r="AC348" s="70">
        <f t="shared" si="192"/>
        <v>0.32127671222810111</v>
      </c>
      <c r="AD348" s="71">
        <f t="shared" ref="AD348" si="200">(C348*G348)/1000</f>
        <v>262.16779861111115</v>
      </c>
      <c r="AE348" s="70">
        <f t="shared" si="194"/>
        <v>0.32366394890260636</v>
      </c>
      <c r="AF348" s="86">
        <f>AVERAGE(AF335:AF346)</f>
        <v>3476.5233333333331</v>
      </c>
    </row>
    <row r="349" spans="1:32" ht="13" thickTop="1" x14ac:dyDescent="0.25"/>
    <row r="350" spans="1:32" ht="13" thickBot="1" x14ac:dyDescent="0.3"/>
    <row r="351" spans="1:32" ht="13" thickTop="1" x14ac:dyDescent="0.25">
      <c r="A351" s="27" t="s">
        <v>5</v>
      </c>
      <c r="B351" s="28" t="s">
        <v>6</v>
      </c>
      <c r="C351" s="28" t="s">
        <v>6</v>
      </c>
      <c r="D351" s="28" t="s">
        <v>7</v>
      </c>
      <c r="E351" s="28" t="s">
        <v>8</v>
      </c>
      <c r="F351" s="38" t="s">
        <v>2</v>
      </c>
      <c r="G351" s="28" t="s">
        <v>9</v>
      </c>
      <c r="H351" s="28" t="s">
        <v>10</v>
      </c>
      <c r="I351" s="38" t="s">
        <v>3</v>
      </c>
      <c r="J351" s="28" t="s">
        <v>11</v>
      </c>
      <c r="K351" s="28" t="s">
        <v>12</v>
      </c>
      <c r="L351" s="38" t="s">
        <v>13</v>
      </c>
      <c r="M351" s="28" t="s">
        <v>61</v>
      </c>
      <c r="N351" s="28" t="s">
        <v>62</v>
      </c>
      <c r="O351" s="28" t="s">
        <v>63</v>
      </c>
      <c r="P351" s="28" t="s">
        <v>64</v>
      </c>
      <c r="Q351" s="28" t="s">
        <v>105</v>
      </c>
      <c r="R351" s="28" t="s">
        <v>106</v>
      </c>
      <c r="S351" s="28"/>
      <c r="T351" s="28"/>
      <c r="U351" s="28"/>
      <c r="V351" s="28"/>
      <c r="W351" s="28"/>
      <c r="X351" s="28"/>
      <c r="Y351" s="29" t="s">
        <v>46</v>
      </c>
      <c r="Z351" s="29" t="s">
        <v>14</v>
      </c>
      <c r="AA351" s="52" t="s">
        <v>47</v>
      </c>
      <c r="AB351" s="53" t="s">
        <v>48</v>
      </c>
      <c r="AC351" s="54" t="s">
        <v>49</v>
      </c>
      <c r="AD351" s="55" t="s">
        <v>47</v>
      </c>
      <c r="AE351" s="54" t="s">
        <v>47</v>
      </c>
      <c r="AF351" s="52" t="s">
        <v>140</v>
      </c>
    </row>
    <row r="352" spans="1:32" ht="13" thickBot="1" x14ac:dyDescent="0.3">
      <c r="A352" s="30" t="s">
        <v>107</v>
      </c>
      <c r="B352" s="31" t="s">
        <v>16</v>
      </c>
      <c r="C352" s="32" t="s">
        <v>17</v>
      </c>
      <c r="D352" s="31" t="s">
        <v>40</v>
      </c>
      <c r="E352" s="31" t="s">
        <v>40</v>
      </c>
      <c r="F352" s="39" t="s">
        <v>66</v>
      </c>
      <c r="G352" s="31" t="s">
        <v>40</v>
      </c>
      <c r="H352" s="31" t="s">
        <v>40</v>
      </c>
      <c r="I352" s="39" t="s">
        <v>66</v>
      </c>
      <c r="J352" s="31" t="s">
        <v>40</v>
      </c>
      <c r="K352" s="31" t="s">
        <v>40</v>
      </c>
      <c r="L352" s="39" t="s">
        <v>66</v>
      </c>
      <c r="M352" s="31"/>
      <c r="N352" s="31"/>
      <c r="O352" s="31"/>
      <c r="P352" s="31"/>
      <c r="Q352" s="44" t="s">
        <v>108</v>
      </c>
      <c r="R352" s="44" t="s">
        <v>108</v>
      </c>
      <c r="S352" s="31"/>
      <c r="T352" s="31"/>
      <c r="U352" s="31"/>
      <c r="V352" s="31"/>
      <c r="W352" s="31"/>
      <c r="X352" s="31"/>
      <c r="Y352" s="32" t="s">
        <v>51</v>
      </c>
      <c r="Z352" s="32" t="s">
        <v>20</v>
      </c>
      <c r="AA352" s="56" t="s">
        <v>6</v>
      </c>
      <c r="AB352" s="57" t="s">
        <v>52</v>
      </c>
      <c r="AC352" s="58" t="s">
        <v>53</v>
      </c>
      <c r="AD352" s="59" t="s">
        <v>54</v>
      </c>
      <c r="AE352" s="58" t="s">
        <v>55</v>
      </c>
      <c r="AF352" s="88" t="s">
        <v>141</v>
      </c>
    </row>
    <row r="353" spans="1:32" ht="13" thickTop="1" x14ac:dyDescent="0.25">
      <c r="A353" s="7" t="s">
        <v>21</v>
      </c>
      <c r="B353" s="8">
        <v>24345</v>
      </c>
      <c r="C353" s="8">
        <v>785</v>
      </c>
      <c r="D353" s="8">
        <v>266</v>
      </c>
      <c r="E353" s="8">
        <v>26</v>
      </c>
      <c r="F353" s="8">
        <v>90</v>
      </c>
      <c r="G353" s="8">
        <v>326</v>
      </c>
      <c r="H353" s="8">
        <v>23</v>
      </c>
      <c r="I353" s="8">
        <v>93</v>
      </c>
      <c r="J353" s="8">
        <v>675</v>
      </c>
      <c r="K353" s="8">
        <v>122</v>
      </c>
      <c r="L353" s="8">
        <v>82</v>
      </c>
      <c r="M353" s="37">
        <v>7.6</v>
      </c>
      <c r="N353" s="37">
        <v>7.5</v>
      </c>
      <c r="O353" s="37">
        <v>0.879</v>
      </c>
      <c r="P353" s="37">
        <v>0.70699999999999996</v>
      </c>
      <c r="Q353" s="37"/>
      <c r="R353" s="37"/>
      <c r="S353" s="37"/>
      <c r="T353" s="37"/>
      <c r="U353" s="37"/>
      <c r="V353" s="37"/>
      <c r="W353" s="37"/>
      <c r="X353" s="37"/>
      <c r="Y353" s="8">
        <v>21438</v>
      </c>
      <c r="Z353" s="9">
        <f t="shared" ref="Z353:Z364" si="201">Y353/B353</f>
        <v>0.88059149722735675</v>
      </c>
      <c r="AA353" s="60">
        <f>C353/$C$2</f>
        <v>0.48456790123456789</v>
      </c>
      <c r="AB353" s="61">
        <f>(C353*D353)/1000</f>
        <v>208.81</v>
      </c>
      <c r="AC353" s="62">
        <f>(AB353)/$E$3</f>
        <v>0.3682716049382716</v>
      </c>
      <c r="AD353" s="63">
        <f>(C353*G353)/1000</f>
        <v>255.91</v>
      </c>
      <c r="AE353" s="62">
        <f>(AD353)/$G$3</f>
        <v>0.31593827160493826</v>
      </c>
      <c r="AF353" s="89">
        <f>(0.8*C353*G353)/60</f>
        <v>3412.1333333333332</v>
      </c>
    </row>
    <row r="354" spans="1:32" x14ac:dyDescent="0.25">
      <c r="A354" s="7" t="s">
        <v>22</v>
      </c>
      <c r="B354" s="8">
        <v>25175</v>
      </c>
      <c r="C354" s="8">
        <v>868</v>
      </c>
      <c r="D354" s="8">
        <v>269</v>
      </c>
      <c r="E354" s="8">
        <v>31</v>
      </c>
      <c r="F354" s="8">
        <v>89</v>
      </c>
      <c r="G354" s="8">
        <v>343</v>
      </c>
      <c r="H354" s="8">
        <v>28</v>
      </c>
      <c r="I354" s="8">
        <v>92</v>
      </c>
      <c r="J354" s="8">
        <v>696</v>
      </c>
      <c r="K354" s="8">
        <v>122</v>
      </c>
      <c r="L354" s="8">
        <v>82</v>
      </c>
      <c r="M354" s="37">
        <v>7.6</v>
      </c>
      <c r="N354" s="37">
        <v>7.5</v>
      </c>
      <c r="O354" s="37">
        <v>0.91600000000000004</v>
      </c>
      <c r="P354" s="37">
        <v>0.77</v>
      </c>
      <c r="Q354" s="37"/>
      <c r="R354" s="37"/>
      <c r="S354" s="37"/>
      <c r="T354" s="37"/>
      <c r="U354" s="37"/>
      <c r="V354" s="37"/>
      <c r="W354" s="37"/>
      <c r="X354" s="37"/>
      <c r="Y354" s="8">
        <v>20224</v>
      </c>
      <c r="Z354" s="9">
        <f t="shared" si="201"/>
        <v>0.80333664349553124</v>
      </c>
      <c r="AA354" s="60">
        <f t="shared" ref="AA354:AA364" si="202">C354/$C$2</f>
        <v>0.53580246913580243</v>
      </c>
      <c r="AB354" s="61">
        <f t="shared" ref="AB354:AB364" si="203">(C354*D354)/1000</f>
        <v>233.49199999999999</v>
      </c>
      <c r="AC354" s="62">
        <f t="shared" ref="AC354:AC366" si="204">(AB354)/$E$3</f>
        <v>0.41180246913580243</v>
      </c>
      <c r="AD354" s="63">
        <f t="shared" ref="AD354:AD364" si="205">(C354*G354)/1000</f>
        <v>297.72399999999999</v>
      </c>
      <c r="AE354" s="62">
        <f t="shared" ref="AE354:AE366" si="206">(AD354)/$G$3</f>
        <v>0.36756049382716049</v>
      </c>
      <c r="AF354" s="89">
        <f t="shared" ref="AF354:AF364" si="207">(0.8*C354*G354)/60</f>
        <v>3969.6533333333341</v>
      </c>
    </row>
    <row r="355" spans="1:32" x14ac:dyDescent="0.25">
      <c r="A355" s="7" t="s">
        <v>23</v>
      </c>
      <c r="B355" s="8">
        <v>28454</v>
      </c>
      <c r="C355" s="8">
        <v>918</v>
      </c>
      <c r="D355" s="8">
        <v>203</v>
      </c>
      <c r="E355" s="8">
        <v>38</v>
      </c>
      <c r="F355" s="8">
        <v>81</v>
      </c>
      <c r="G355" s="8">
        <v>290</v>
      </c>
      <c r="H355" s="8">
        <v>24</v>
      </c>
      <c r="I355" s="8">
        <v>92</v>
      </c>
      <c r="J355" s="8">
        <v>543</v>
      </c>
      <c r="K355" s="8">
        <v>115</v>
      </c>
      <c r="L355" s="8">
        <v>79</v>
      </c>
      <c r="M355" s="37">
        <v>7.88</v>
      </c>
      <c r="N355" s="37">
        <v>7.62</v>
      </c>
      <c r="O355" s="37">
        <v>0.83599999999999997</v>
      </c>
      <c r="P355" s="37">
        <v>0.69499999999999995</v>
      </c>
      <c r="Q355" s="37"/>
      <c r="R355" s="37"/>
      <c r="S355" s="37"/>
      <c r="T355" s="37"/>
      <c r="U355" s="37"/>
      <c r="V355" s="37"/>
      <c r="W355" s="37"/>
      <c r="X355" s="37"/>
      <c r="Y355" s="8">
        <v>21483</v>
      </c>
      <c r="Z355" s="9">
        <f t="shared" si="201"/>
        <v>0.7550080832220426</v>
      </c>
      <c r="AA355" s="60">
        <f t="shared" si="202"/>
        <v>0.56666666666666665</v>
      </c>
      <c r="AB355" s="61">
        <f t="shared" si="203"/>
        <v>186.35400000000001</v>
      </c>
      <c r="AC355" s="62">
        <f t="shared" si="204"/>
        <v>0.32866666666666672</v>
      </c>
      <c r="AD355" s="63">
        <f t="shared" si="205"/>
        <v>266.22000000000003</v>
      </c>
      <c r="AE355" s="62">
        <f t="shared" si="206"/>
        <v>0.32866666666666672</v>
      </c>
      <c r="AF355" s="89">
        <f t="shared" si="207"/>
        <v>3549.6000000000004</v>
      </c>
    </row>
    <row r="356" spans="1:32" x14ac:dyDescent="0.25">
      <c r="A356" s="7" t="s">
        <v>24</v>
      </c>
      <c r="B356" s="8">
        <v>27151</v>
      </c>
      <c r="C356" s="8">
        <v>905</v>
      </c>
      <c r="D356" s="8">
        <v>190</v>
      </c>
      <c r="E356" s="8">
        <v>25</v>
      </c>
      <c r="F356" s="8">
        <v>87</v>
      </c>
      <c r="G356" s="8">
        <v>294</v>
      </c>
      <c r="H356" s="8">
        <v>23</v>
      </c>
      <c r="I356" s="8">
        <v>92</v>
      </c>
      <c r="J356" s="8">
        <v>542</v>
      </c>
      <c r="K356" s="8">
        <v>96</v>
      </c>
      <c r="L356" s="8">
        <v>82</v>
      </c>
      <c r="M356" s="37">
        <v>7.7</v>
      </c>
      <c r="N356" s="37">
        <v>7.5</v>
      </c>
      <c r="O356" s="37">
        <v>0.86</v>
      </c>
      <c r="P356" s="37">
        <v>0.66100000000000003</v>
      </c>
      <c r="Q356" s="37"/>
      <c r="R356" s="37"/>
      <c r="S356" s="37"/>
      <c r="T356" s="37"/>
      <c r="U356" s="37"/>
      <c r="V356" s="37"/>
      <c r="W356" s="37"/>
      <c r="X356" s="37"/>
      <c r="Y356" s="8">
        <v>20738</v>
      </c>
      <c r="Z356" s="9">
        <f t="shared" si="201"/>
        <v>0.76380243821590366</v>
      </c>
      <c r="AA356" s="60">
        <f t="shared" si="202"/>
        <v>0.55864197530864201</v>
      </c>
      <c r="AB356" s="61">
        <f t="shared" si="203"/>
        <v>171.95</v>
      </c>
      <c r="AC356" s="62">
        <f t="shared" si="204"/>
        <v>0.30326278659611988</v>
      </c>
      <c r="AD356" s="63">
        <f t="shared" si="205"/>
        <v>266.07</v>
      </c>
      <c r="AE356" s="62">
        <f t="shared" si="206"/>
        <v>0.32848148148148149</v>
      </c>
      <c r="AF356" s="89">
        <f t="shared" si="207"/>
        <v>3547.6</v>
      </c>
    </row>
    <row r="357" spans="1:32" x14ac:dyDescent="0.25">
      <c r="A357" s="7" t="s">
        <v>25</v>
      </c>
      <c r="B357" s="8">
        <v>26000</v>
      </c>
      <c r="C357" s="8">
        <v>839</v>
      </c>
      <c r="D357" s="8">
        <v>226</v>
      </c>
      <c r="E357" s="8">
        <v>226</v>
      </c>
      <c r="F357" s="8">
        <v>88</v>
      </c>
      <c r="G357" s="8">
        <v>287</v>
      </c>
      <c r="H357" s="8">
        <v>26</v>
      </c>
      <c r="I357" s="8">
        <v>91</v>
      </c>
      <c r="J357" s="8">
        <v>562</v>
      </c>
      <c r="K357" s="8">
        <v>88</v>
      </c>
      <c r="L357" s="8">
        <v>84</v>
      </c>
      <c r="M357" s="37">
        <v>7.7</v>
      </c>
      <c r="N357" s="37">
        <v>7.5</v>
      </c>
      <c r="O357" s="37">
        <v>0.85899999999999999</v>
      </c>
      <c r="P357" s="37">
        <v>0.70099999999999996</v>
      </c>
      <c r="Q357" s="37"/>
      <c r="R357" s="37"/>
      <c r="S357" s="37"/>
      <c r="T357" s="37"/>
      <c r="U357" s="37"/>
      <c r="V357" s="37"/>
      <c r="W357" s="37"/>
      <c r="X357" s="37"/>
      <c r="Y357" s="8">
        <v>21487</v>
      </c>
      <c r="Z357" s="9">
        <f t="shared" si="201"/>
        <v>0.82642307692307693</v>
      </c>
      <c r="AA357" s="60">
        <f t="shared" si="202"/>
        <v>0.51790123456790127</v>
      </c>
      <c r="AB357" s="61">
        <f t="shared" si="203"/>
        <v>189.614</v>
      </c>
      <c r="AC357" s="62">
        <f t="shared" si="204"/>
        <v>0.33441622574955909</v>
      </c>
      <c r="AD357" s="63">
        <f t="shared" si="205"/>
        <v>240.79300000000001</v>
      </c>
      <c r="AE357" s="62">
        <f t="shared" si="206"/>
        <v>0.29727530864197532</v>
      </c>
      <c r="AF357" s="89">
        <f t="shared" si="207"/>
        <v>3210.5733333333337</v>
      </c>
    </row>
    <row r="358" spans="1:32" x14ac:dyDescent="0.25">
      <c r="A358" s="7" t="s">
        <v>26</v>
      </c>
      <c r="B358" s="8">
        <v>23860</v>
      </c>
      <c r="C358" s="8">
        <v>795</v>
      </c>
      <c r="D358" s="8">
        <v>257</v>
      </c>
      <c r="E358" s="8">
        <v>31</v>
      </c>
      <c r="F358" s="8">
        <v>88</v>
      </c>
      <c r="G358" s="8">
        <v>320</v>
      </c>
      <c r="H358" s="8">
        <v>22</v>
      </c>
      <c r="I358" s="8">
        <v>93</v>
      </c>
      <c r="J358" s="8">
        <v>595</v>
      </c>
      <c r="K358" s="8">
        <v>71</v>
      </c>
      <c r="L358" s="8">
        <v>88</v>
      </c>
      <c r="M358" s="37">
        <v>7.5</v>
      </c>
      <c r="N358" s="37">
        <v>7.8</v>
      </c>
      <c r="O358" s="37">
        <v>0.93500000000000005</v>
      </c>
      <c r="P358" s="37">
        <v>0.90700000000000003</v>
      </c>
      <c r="Q358" s="37"/>
      <c r="R358" s="37"/>
      <c r="S358" s="37"/>
      <c r="T358" s="37"/>
      <c r="U358" s="37"/>
      <c r="V358" s="37"/>
      <c r="W358" s="37"/>
      <c r="X358" s="37"/>
      <c r="Y358" s="8">
        <v>20835</v>
      </c>
      <c r="Z358" s="9">
        <f t="shared" si="201"/>
        <v>0.87321877619446775</v>
      </c>
      <c r="AA358" s="60">
        <f t="shared" si="202"/>
        <v>0.49074074074074076</v>
      </c>
      <c r="AB358" s="61">
        <f t="shared" si="203"/>
        <v>204.315</v>
      </c>
      <c r="AC358" s="62">
        <f t="shared" si="204"/>
        <v>0.36034391534391536</v>
      </c>
      <c r="AD358" s="63">
        <f t="shared" si="205"/>
        <v>254.4</v>
      </c>
      <c r="AE358" s="62">
        <f t="shared" si="206"/>
        <v>0.31407407407407406</v>
      </c>
      <c r="AF358" s="89">
        <f t="shared" si="207"/>
        <v>3392</v>
      </c>
    </row>
    <row r="359" spans="1:32" x14ac:dyDescent="0.25">
      <c r="A359" s="7" t="s">
        <v>27</v>
      </c>
      <c r="B359" s="8">
        <v>25266</v>
      </c>
      <c r="C359" s="8">
        <v>815</v>
      </c>
      <c r="D359" s="8">
        <v>224</v>
      </c>
      <c r="E359" s="8">
        <v>16</v>
      </c>
      <c r="F359" s="8">
        <v>93</v>
      </c>
      <c r="G359" s="8">
        <v>260</v>
      </c>
      <c r="H359" s="8">
        <v>15</v>
      </c>
      <c r="I359" s="8">
        <v>94</v>
      </c>
      <c r="J359" s="8">
        <v>527</v>
      </c>
      <c r="K359" s="8">
        <v>47</v>
      </c>
      <c r="L359" s="8">
        <v>91</v>
      </c>
      <c r="M359" s="37">
        <v>7.52</v>
      </c>
      <c r="N359" s="37">
        <v>7.76</v>
      </c>
      <c r="O359" s="37">
        <v>0.94899999999999995</v>
      </c>
      <c r="P359" s="37">
        <v>0.94299999999999995</v>
      </c>
      <c r="Q359" s="37"/>
      <c r="R359" s="37"/>
      <c r="S359" s="37"/>
      <c r="T359" s="37"/>
      <c r="U359" s="37"/>
      <c r="V359" s="37"/>
      <c r="W359" s="37"/>
      <c r="X359" s="37"/>
      <c r="Y359" s="8">
        <v>21203</v>
      </c>
      <c r="Z359" s="9">
        <f t="shared" si="201"/>
        <v>0.8391910076783029</v>
      </c>
      <c r="AA359" s="60">
        <f t="shared" si="202"/>
        <v>0.50308641975308643</v>
      </c>
      <c r="AB359" s="61">
        <f t="shared" si="203"/>
        <v>182.56</v>
      </c>
      <c r="AC359" s="62">
        <f t="shared" si="204"/>
        <v>0.32197530864197532</v>
      </c>
      <c r="AD359" s="63">
        <f t="shared" si="205"/>
        <v>211.9</v>
      </c>
      <c r="AE359" s="62">
        <f t="shared" si="206"/>
        <v>0.26160493827160497</v>
      </c>
      <c r="AF359" s="89">
        <f t="shared" si="207"/>
        <v>2825.3333333333335</v>
      </c>
    </row>
    <row r="360" spans="1:32" x14ac:dyDescent="0.25">
      <c r="A360" s="7" t="s">
        <v>28</v>
      </c>
      <c r="B360" s="8">
        <v>23840</v>
      </c>
      <c r="C360" s="8">
        <v>769</v>
      </c>
      <c r="D360" s="8">
        <v>391</v>
      </c>
      <c r="E360" s="8">
        <v>25</v>
      </c>
      <c r="F360" s="8">
        <v>94</v>
      </c>
      <c r="G360" s="8">
        <v>350</v>
      </c>
      <c r="H360" s="8">
        <v>15</v>
      </c>
      <c r="I360" s="8">
        <v>96</v>
      </c>
      <c r="J360" s="8">
        <v>714</v>
      </c>
      <c r="K360" s="8">
        <v>60</v>
      </c>
      <c r="L360" s="8">
        <v>92</v>
      </c>
      <c r="M360" s="37">
        <v>7.58</v>
      </c>
      <c r="N360" s="37">
        <v>7.84</v>
      </c>
      <c r="O360" s="37">
        <v>0.88300000000000001</v>
      </c>
      <c r="P360" s="37">
        <v>0.81599999999999995</v>
      </c>
      <c r="Q360" s="37"/>
      <c r="R360" s="37"/>
      <c r="S360" s="37"/>
      <c r="T360" s="37"/>
      <c r="U360" s="37"/>
      <c r="V360" s="37"/>
      <c r="W360" s="37"/>
      <c r="X360" s="37"/>
      <c r="Y360" s="8">
        <v>21270</v>
      </c>
      <c r="Z360" s="9">
        <f t="shared" si="201"/>
        <v>0.89219798657718119</v>
      </c>
      <c r="AA360" s="60">
        <f t="shared" si="202"/>
        <v>0.47469135802469137</v>
      </c>
      <c r="AB360" s="61">
        <f t="shared" si="203"/>
        <v>300.67899999999997</v>
      </c>
      <c r="AC360" s="62">
        <f t="shared" si="204"/>
        <v>0.53029805996472656</v>
      </c>
      <c r="AD360" s="63">
        <f t="shared" si="205"/>
        <v>269.14999999999998</v>
      </c>
      <c r="AE360" s="62">
        <f t="shared" si="206"/>
        <v>0.33228395061728394</v>
      </c>
      <c r="AF360" s="89">
        <f t="shared" si="207"/>
        <v>3588.666666666667</v>
      </c>
    </row>
    <row r="361" spans="1:32" x14ac:dyDescent="0.25">
      <c r="A361" s="7" t="s">
        <v>29</v>
      </c>
      <c r="B361" s="8">
        <v>24646</v>
      </c>
      <c r="C361" s="41">
        <v>822</v>
      </c>
      <c r="D361" s="8">
        <v>258</v>
      </c>
      <c r="E361" s="8">
        <v>33</v>
      </c>
      <c r="F361" s="8">
        <v>87</v>
      </c>
      <c r="G361" s="8">
        <v>238</v>
      </c>
      <c r="H361" s="8">
        <v>22</v>
      </c>
      <c r="I361" s="8">
        <v>91</v>
      </c>
      <c r="J361" s="8">
        <v>484</v>
      </c>
      <c r="K361" s="8">
        <v>49</v>
      </c>
      <c r="L361" s="8">
        <v>90</v>
      </c>
      <c r="M361" s="37">
        <v>7.5</v>
      </c>
      <c r="N361" s="37">
        <v>7.9</v>
      </c>
      <c r="O361" s="37">
        <v>0.77300000000000002</v>
      </c>
      <c r="P361" s="37">
        <v>0.72399999999999998</v>
      </c>
      <c r="Q361" s="37"/>
      <c r="R361" s="37"/>
      <c r="S361" s="37"/>
      <c r="T361" s="37"/>
      <c r="U361" s="37"/>
      <c r="V361" s="37"/>
      <c r="W361" s="37"/>
      <c r="X361" s="37"/>
      <c r="Y361" s="8">
        <v>21775</v>
      </c>
      <c r="Z361" s="9">
        <f t="shared" si="201"/>
        <v>0.88351050880467419</v>
      </c>
      <c r="AA361" s="60">
        <f t="shared" si="202"/>
        <v>0.50740740740740742</v>
      </c>
      <c r="AB361" s="61">
        <f t="shared" si="203"/>
        <v>212.07599999999999</v>
      </c>
      <c r="AC361" s="62">
        <f t="shared" si="204"/>
        <v>0.37403174603174599</v>
      </c>
      <c r="AD361" s="63">
        <f t="shared" si="205"/>
        <v>195.636</v>
      </c>
      <c r="AE361" s="62">
        <f t="shared" si="206"/>
        <v>0.24152592592592592</v>
      </c>
      <c r="AF361" s="89">
        <f t="shared" si="207"/>
        <v>2608.4800000000005</v>
      </c>
    </row>
    <row r="362" spans="1:32" x14ac:dyDescent="0.25">
      <c r="A362" s="7" t="s">
        <v>36</v>
      </c>
      <c r="B362" s="8">
        <v>26530</v>
      </c>
      <c r="C362" s="8">
        <v>856</v>
      </c>
      <c r="D362" s="8">
        <v>190</v>
      </c>
      <c r="E362" s="8">
        <v>12</v>
      </c>
      <c r="F362" s="8">
        <v>94</v>
      </c>
      <c r="G362" s="8">
        <v>290</v>
      </c>
      <c r="H362" s="8">
        <v>16</v>
      </c>
      <c r="I362" s="8">
        <v>94</v>
      </c>
      <c r="J362" s="8">
        <v>551</v>
      </c>
      <c r="K362" s="8">
        <v>39</v>
      </c>
      <c r="L362" s="8">
        <v>93</v>
      </c>
      <c r="M362" s="37">
        <v>7.8</v>
      </c>
      <c r="N362" s="37">
        <v>7.7</v>
      </c>
      <c r="O362" s="37">
        <v>0.83299999999999996</v>
      </c>
      <c r="P362" s="37">
        <v>0.66200000000000003</v>
      </c>
      <c r="Q362" s="37"/>
      <c r="R362" s="37"/>
      <c r="S362" s="37"/>
      <c r="T362" s="37"/>
      <c r="U362" s="37"/>
      <c r="V362" s="37"/>
      <c r="W362" s="37"/>
      <c r="X362" s="37"/>
      <c r="Y362" s="8">
        <v>22120</v>
      </c>
      <c r="Z362" s="9">
        <f t="shared" si="201"/>
        <v>0.83377308707124009</v>
      </c>
      <c r="AA362" s="60">
        <f t="shared" si="202"/>
        <v>0.52839506172839501</v>
      </c>
      <c r="AB362" s="61">
        <f t="shared" si="203"/>
        <v>162.63999999999999</v>
      </c>
      <c r="AC362" s="62">
        <f t="shared" si="204"/>
        <v>0.28684303350970014</v>
      </c>
      <c r="AD362" s="63">
        <f t="shared" si="205"/>
        <v>248.24</v>
      </c>
      <c r="AE362" s="62">
        <f t="shared" si="206"/>
        <v>0.30646913580246915</v>
      </c>
      <c r="AF362" s="89">
        <f t="shared" si="207"/>
        <v>3309.8666666666672</v>
      </c>
    </row>
    <row r="363" spans="1:32" x14ac:dyDescent="0.25">
      <c r="A363" s="7" t="s">
        <v>30</v>
      </c>
      <c r="B363" s="8">
        <v>30081</v>
      </c>
      <c r="C363" s="8">
        <v>1003</v>
      </c>
      <c r="D363" s="8">
        <v>173</v>
      </c>
      <c r="E363" s="8">
        <v>17</v>
      </c>
      <c r="F363" s="8">
        <v>90</v>
      </c>
      <c r="G363" s="8">
        <v>261</v>
      </c>
      <c r="H363" s="8">
        <v>21</v>
      </c>
      <c r="I363" s="8">
        <v>92</v>
      </c>
      <c r="J363" s="8">
        <v>494</v>
      </c>
      <c r="K363" s="8">
        <v>53</v>
      </c>
      <c r="L363" s="8">
        <v>89</v>
      </c>
      <c r="M363" s="37">
        <v>8</v>
      </c>
      <c r="N363" s="37">
        <v>7.9</v>
      </c>
      <c r="O363" s="37">
        <v>1.385</v>
      </c>
      <c r="P363" s="37">
        <v>1.2090000000000001</v>
      </c>
      <c r="Q363" s="37"/>
      <c r="R363" s="37"/>
      <c r="S363" s="37"/>
      <c r="T363" s="37"/>
      <c r="U363" s="37"/>
      <c r="V363" s="37"/>
      <c r="W363" s="37"/>
      <c r="X363" s="37"/>
      <c r="Y363" s="8">
        <v>20361</v>
      </c>
      <c r="Z363" s="9">
        <f t="shared" si="201"/>
        <v>0.67687244440011962</v>
      </c>
      <c r="AA363" s="60">
        <f t="shared" si="202"/>
        <v>0.6191358024691358</v>
      </c>
      <c r="AB363" s="61">
        <f t="shared" si="203"/>
        <v>173.51900000000001</v>
      </c>
      <c r="AC363" s="62">
        <f t="shared" si="204"/>
        <v>0.30602998236331569</v>
      </c>
      <c r="AD363" s="63">
        <f t="shared" si="205"/>
        <v>261.78300000000002</v>
      </c>
      <c r="AE363" s="62">
        <f t="shared" si="206"/>
        <v>0.32318888888888891</v>
      </c>
      <c r="AF363" s="89">
        <f t="shared" si="207"/>
        <v>3490.4400000000005</v>
      </c>
    </row>
    <row r="364" spans="1:32" ht="13" thickBot="1" x14ac:dyDescent="0.3">
      <c r="A364" s="7" t="s">
        <v>31</v>
      </c>
      <c r="B364" s="8">
        <v>31383</v>
      </c>
      <c r="C364" s="8">
        <v>1046</v>
      </c>
      <c r="D364" s="8">
        <v>302</v>
      </c>
      <c r="E364" s="8">
        <v>25</v>
      </c>
      <c r="F364" s="8">
        <v>92</v>
      </c>
      <c r="G364" s="8">
        <v>358</v>
      </c>
      <c r="H364" s="8">
        <v>23</v>
      </c>
      <c r="I364" s="8">
        <v>94</v>
      </c>
      <c r="J364" s="8">
        <v>569</v>
      </c>
      <c r="K364" s="8">
        <v>55</v>
      </c>
      <c r="L364" s="8">
        <v>92</v>
      </c>
      <c r="M364" s="37">
        <v>8.1</v>
      </c>
      <c r="N364" s="37">
        <v>7.8</v>
      </c>
      <c r="O364" s="37">
        <v>1.6890000000000001</v>
      </c>
      <c r="P364" s="37">
        <v>1.2090000000000001</v>
      </c>
      <c r="Q364" s="37"/>
      <c r="R364" s="37"/>
      <c r="S364" s="37"/>
      <c r="T364" s="37"/>
      <c r="U364" s="37"/>
      <c r="V364" s="37"/>
      <c r="W364" s="37"/>
      <c r="X364" s="37"/>
      <c r="Y364" s="8">
        <v>22455</v>
      </c>
      <c r="Z364" s="9">
        <f t="shared" si="201"/>
        <v>0.71551476914252943</v>
      </c>
      <c r="AA364" s="60">
        <f t="shared" si="202"/>
        <v>0.64567901234567904</v>
      </c>
      <c r="AB364" s="61">
        <f t="shared" si="203"/>
        <v>315.892</v>
      </c>
      <c r="AC364" s="62">
        <f t="shared" si="204"/>
        <v>0.55712874779541444</v>
      </c>
      <c r="AD364" s="63">
        <f t="shared" si="205"/>
        <v>374.46800000000002</v>
      </c>
      <c r="AE364" s="62">
        <f t="shared" si="206"/>
        <v>0.4623061728395062</v>
      </c>
      <c r="AF364" s="89">
        <f t="shared" si="207"/>
        <v>4992.9066666666668</v>
      </c>
    </row>
    <row r="365" spans="1:32" ht="13" thickTop="1" x14ac:dyDescent="0.25">
      <c r="A365" s="10" t="s">
        <v>109</v>
      </c>
      <c r="B365" s="42">
        <f>SUM(B353:B364)</f>
        <v>316731</v>
      </c>
      <c r="C365" s="11">
        <f>SUM(C353:C364)</f>
        <v>10421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2">
        <f>SUM(Y353:Y364)</f>
        <v>255389</v>
      </c>
      <c r="Z365" s="11"/>
      <c r="AA365" s="64"/>
      <c r="AB365" s="65"/>
      <c r="AC365" s="66"/>
      <c r="AD365" s="67"/>
      <c r="AE365" s="66"/>
      <c r="AF365" s="85"/>
    </row>
    <row r="366" spans="1:32" ht="13" thickBot="1" x14ac:dyDescent="0.3">
      <c r="A366" s="13" t="s">
        <v>110</v>
      </c>
      <c r="B366" s="14">
        <f>AVERAGE(B353:B364)</f>
        <v>26394.25</v>
      </c>
      <c r="C366" s="14">
        <f t="shared" ref="C366:J366" si="208">AVERAGE(C353:C364)</f>
        <v>868.41666666666663</v>
      </c>
      <c r="D366" s="14">
        <f t="shared" si="208"/>
        <v>245.75</v>
      </c>
      <c r="E366" s="14">
        <f>AVERAGE(E353:E364)</f>
        <v>42.083333333333336</v>
      </c>
      <c r="F366" s="14">
        <f>AVERAGE(F353:F364)</f>
        <v>89.416666666666671</v>
      </c>
      <c r="G366" s="14">
        <f>AVERAGE(G353:G364)</f>
        <v>301.41666666666669</v>
      </c>
      <c r="H366" s="14">
        <f>AVERAGE(H353:H364)</f>
        <v>21.5</v>
      </c>
      <c r="I366" s="14">
        <f>AVERAGE(I353:I364)</f>
        <v>92.833333333333329</v>
      </c>
      <c r="J366" s="14">
        <f t="shared" si="208"/>
        <v>579.33333333333337</v>
      </c>
      <c r="K366" s="14">
        <f>AVERAGE(K353:K364)</f>
        <v>76.416666666666671</v>
      </c>
      <c r="L366" s="14">
        <f>AVERAGE(L353:L364)</f>
        <v>87</v>
      </c>
      <c r="M366" s="22">
        <f t="shared" ref="M366:Z366" si="209">AVERAGE(M353:M364)</f>
        <v>7.7066666666666661</v>
      </c>
      <c r="N366" s="22">
        <f t="shared" si="209"/>
        <v>7.6933333333333342</v>
      </c>
      <c r="O366" s="22">
        <f t="shared" si="209"/>
        <v>0.9830833333333332</v>
      </c>
      <c r="P366" s="22">
        <f t="shared" si="209"/>
        <v>0.83366666666666667</v>
      </c>
      <c r="Q366" s="22"/>
      <c r="R366" s="22"/>
      <c r="S366" s="22"/>
      <c r="T366" s="22"/>
      <c r="U366" s="22"/>
      <c r="V366" s="22"/>
      <c r="W366" s="22"/>
      <c r="X366" s="22"/>
      <c r="Y366" s="14">
        <f t="shared" si="209"/>
        <v>21282.416666666668</v>
      </c>
      <c r="Z366" s="22">
        <f t="shared" si="209"/>
        <v>0.81195335991270223</v>
      </c>
      <c r="AA366" s="68">
        <f t="shared" ref="AA366" si="210">C366/$C$2</f>
        <v>0.53605967078189298</v>
      </c>
      <c r="AB366" s="69">
        <f t="shared" ref="AB366" si="211">(C366*D366)/1000</f>
        <v>213.41339583333331</v>
      </c>
      <c r="AC366" s="70">
        <f t="shared" si="204"/>
        <v>0.37639046884185767</v>
      </c>
      <c r="AD366" s="71">
        <f t="shared" ref="AD366" si="212">(C366*G366)/1000</f>
        <v>261.75525694444445</v>
      </c>
      <c r="AE366" s="70">
        <f t="shared" si="206"/>
        <v>0.32315463820301782</v>
      </c>
      <c r="AF366" s="86">
        <f>AVERAGE(AF353:AF364)</f>
        <v>3491.4377777777786</v>
      </c>
    </row>
    <row r="367" spans="1:32" ht="13" thickTop="1" x14ac:dyDescent="0.25"/>
    <row r="368" spans="1:32" ht="13" thickBot="1" x14ac:dyDescent="0.3">
      <c r="B368" t="s">
        <v>111</v>
      </c>
      <c r="Z368" s="43" t="s">
        <v>112</v>
      </c>
    </row>
    <row r="369" spans="1:32" ht="13" thickTop="1" x14ac:dyDescent="0.25">
      <c r="A369" s="27" t="s">
        <v>5</v>
      </c>
      <c r="B369" s="28" t="s">
        <v>6</v>
      </c>
      <c r="C369" s="28" t="s">
        <v>6</v>
      </c>
      <c r="D369" s="28" t="s">
        <v>7</v>
      </c>
      <c r="E369" s="28" t="s">
        <v>8</v>
      </c>
      <c r="F369" s="38" t="s">
        <v>2</v>
      </c>
      <c r="G369" s="28" t="s">
        <v>9</v>
      </c>
      <c r="H369" s="28" t="s">
        <v>10</v>
      </c>
      <c r="I369" s="38" t="s">
        <v>3</v>
      </c>
      <c r="J369" s="28" t="s">
        <v>11</v>
      </c>
      <c r="K369" s="28" t="s">
        <v>12</v>
      </c>
      <c r="L369" s="38" t="s">
        <v>13</v>
      </c>
      <c r="M369" s="28" t="s">
        <v>61</v>
      </c>
      <c r="N369" s="28" t="s">
        <v>62</v>
      </c>
      <c r="O369" s="28" t="s">
        <v>63</v>
      </c>
      <c r="P369" s="28" t="s">
        <v>64</v>
      </c>
      <c r="Q369" s="28" t="s">
        <v>105</v>
      </c>
      <c r="R369" s="28" t="s">
        <v>106</v>
      </c>
      <c r="S369" s="28"/>
      <c r="T369" s="28"/>
      <c r="U369" s="28"/>
      <c r="V369" s="28"/>
      <c r="W369" s="28"/>
      <c r="X369" s="28"/>
      <c r="Y369" s="29" t="s">
        <v>46</v>
      </c>
      <c r="Z369" s="29" t="s">
        <v>14</v>
      </c>
      <c r="AA369" s="52" t="s">
        <v>47</v>
      </c>
      <c r="AB369" s="53" t="s">
        <v>48</v>
      </c>
      <c r="AC369" s="54" t="s">
        <v>49</v>
      </c>
      <c r="AD369" s="55" t="s">
        <v>47</v>
      </c>
      <c r="AE369" s="54" t="s">
        <v>47</v>
      </c>
      <c r="AF369" s="52" t="s">
        <v>140</v>
      </c>
    </row>
    <row r="370" spans="1:32" ht="13" thickBot="1" x14ac:dyDescent="0.3">
      <c r="A370" s="30" t="s">
        <v>113</v>
      </c>
      <c r="B370" s="31" t="s">
        <v>16</v>
      </c>
      <c r="C370" s="32" t="s">
        <v>17</v>
      </c>
      <c r="D370" s="31" t="s">
        <v>40</v>
      </c>
      <c r="E370" s="31" t="s">
        <v>40</v>
      </c>
      <c r="F370" s="39" t="s">
        <v>66</v>
      </c>
      <c r="G370" s="31" t="s">
        <v>40</v>
      </c>
      <c r="H370" s="31" t="s">
        <v>40</v>
      </c>
      <c r="I370" s="39" t="s">
        <v>66</v>
      </c>
      <c r="J370" s="31" t="s">
        <v>40</v>
      </c>
      <c r="K370" s="31" t="s">
        <v>40</v>
      </c>
      <c r="L370" s="39" t="s">
        <v>66</v>
      </c>
      <c r="M370" s="31"/>
      <c r="N370" s="31"/>
      <c r="O370" s="44"/>
      <c r="P370" s="44"/>
      <c r="Q370" s="44" t="s">
        <v>108</v>
      </c>
      <c r="R370" s="44" t="s">
        <v>108</v>
      </c>
      <c r="S370" s="44"/>
      <c r="T370" s="44"/>
      <c r="U370" s="44"/>
      <c r="V370" s="44"/>
      <c r="W370" s="44"/>
      <c r="X370" s="44"/>
      <c r="Y370" s="32" t="s">
        <v>51</v>
      </c>
      <c r="Z370" s="32" t="s">
        <v>20</v>
      </c>
      <c r="AA370" s="56" t="s">
        <v>6</v>
      </c>
      <c r="AB370" s="57" t="s">
        <v>52</v>
      </c>
      <c r="AC370" s="58" t="s">
        <v>53</v>
      </c>
      <c r="AD370" s="59" t="s">
        <v>54</v>
      </c>
      <c r="AE370" s="58" t="s">
        <v>55</v>
      </c>
      <c r="AF370" s="88" t="s">
        <v>141</v>
      </c>
    </row>
    <row r="371" spans="1:32" ht="13" thickTop="1" x14ac:dyDescent="0.25">
      <c r="A371" s="7" t="s">
        <v>21</v>
      </c>
      <c r="B371" s="8">
        <v>36187</v>
      </c>
      <c r="C371" s="8">
        <v>1167</v>
      </c>
      <c r="D371" s="8">
        <v>211</v>
      </c>
      <c r="E371" s="8">
        <v>28</v>
      </c>
      <c r="F371" s="46">
        <f t="shared" ref="F371:F382" si="213">+(D371-E371)/D371</f>
        <v>0.86729857819905209</v>
      </c>
      <c r="G371" s="8">
        <v>332</v>
      </c>
      <c r="H371" s="8">
        <v>22</v>
      </c>
      <c r="I371" s="46">
        <f t="shared" ref="I371:I382" si="214">+(G371-H371)/G371</f>
        <v>0.9337349397590361</v>
      </c>
      <c r="J371" s="8">
        <v>582</v>
      </c>
      <c r="K371" s="8">
        <v>73</v>
      </c>
      <c r="L371" s="46">
        <f t="shared" ref="L371:L382" si="215">+(J371-K371)/J371</f>
        <v>0.87457044673539519</v>
      </c>
      <c r="M371" s="37">
        <v>8.1999999999999993</v>
      </c>
      <c r="N371" s="37">
        <v>7.8</v>
      </c>
      <c r="O371" s="45">
        <v>1.6910000000000001</v>
      </c>
      <c r="P371" s="45">
        <v>1.341</v>
      </c>
      <c r="Q371" s="48">
        <v>1.5</v>
      </c>
      <c r="R371" s="48">
        <v>1.5</v>
      </c>
      <c r="S371" s="45"/>
      <c r="T371" s="45"/>
      <c r="U371" s="45"/>
      <c r="V371" s="45"/>
      <c r="W371" s="45"/>
      <c r="X371" s="45"/>
      <c r="Y371" s="8">
        <v>23503</v>
      </c>
      <c r="Z371" s="9">
        <f t="shared" ref="Z371:Z382" si="216">Y371/B371</f>
        <v>0.64948738497250391</v>
      </c>
      <c r="AA371" s="60">
        <f>C371/$C$2</f>
        <v>0.72037037037037033</v>
      </c>
      <c r="AB371" s="61">
        <f>(C371*D371)/1000</f>
        <v>246.23699999999999</v>
      </c>
      <c r="AC371" s="62">
        <f>(AB371)/$E$3</f>
        <v>0.43428042328042327</v>
      </c>
      <c r="AD371" s="63">
        <f>(C371*G371)/1000</f>
        <v>387.44400000000002</v>
      </c>
      <c r="AE371" s="62">
        <f>(AD371)/$G$3</f>
        <v>0.47832592592592593</v>
      </c>
      <c r="AF371" s="89">
        <f>(0.8*C371*G371)/60</f>
        <v>5165.92</v>
      </c>
    </row>
    <row r="372" spans="1:32" x14ac:dyDescent="0.25">
      <c r="A372" s="7" t="s">
        <v>22</v>
      </c>
      <c r="B372" s="8">
        <v>29149</v>
      </c>
      <c r="C372" s="8">
        <v>1041</v>
      </c>
      <c r="D372" s="8">
        <v>211</v>
      </c>
      <c r="E372" s="8">
        <v>30</v>
      </c>
      <c r="F372" s="46">
        <f t="shared" si="213"/>
        <v>0.85781990521327012</v>
      </c>
      <c r="G372" s="8">
        <v>248</v>
      </c>
      <c r="H372" s="8">
        <v>22</v>
      </c>
      <c r="I372" s="46">
        <f t="shared" si="214"/>
        <v>0.91129032258064513</v>
      </c>
      <c r="J372" s="8">
        <v>505</v>
      </c>
      <c r="K372" s="8">
        <v>75</v>
      </c>
      <c r="L372" s="46">
        <f t="shared" si="215"/>
        <v>0.85148514851485146</v>
      </c>
      <c r="M372" s="37">
        <v>8.4</v>
      </c>
      <c r="N372" s="37">
        <v>8</v>
      </c>
      <c r="O372" s="37">
        <v>1.601</v>
      </c>
      <c r="P372" s="37">
        <v>1.266</v>
      </c>
      <c r="Q372" s="48">
        <v>1.7</v>
      </c>
      <c r="R372" s="48">
        <v>1.47</v>
      </c>
      <c r="S372" s="37"/>
      <c r="T372" s="37"/>
      <c r="U372" s="37"/>
      <c r="V372" s="37"/>
      <c r="W372" s="37"/>
      <c r="X372" s="37"/>
      <c r="Y372" s="8">
        <v>20384</v>
      </c>
      <c r="Z372" s="9">
        <f t="shared" si="216"/>
        <v>0.69930357816734712</v>
      </c>
      <c r="AA372" s="60">
        <f t="shared" ref="AA372:AA382" si="217">C372/$C$2</f>
        <v>0.6425925925925926</v>
      </c>
      <c r="AB372" s="61">
        <f t="shared" ref="AB372:AB382" si="218">(C372*D372)/1000</f>
        <v>219.65100000000001</v>
      </c>
      <c r="AC372" s="62">
        <f t="shared" ref="AC372:AC384" si="219">(AB372)/$E$3</f>
        <v>0.3873915343915344</v>
      </c>
      <c r="AD372" s="63">
        <f t="shared" ref="AD372:AD382" si="220">(C372*G372)/1000</f>
        <v>258.16800000000001</v>
      </c>
      <c r="AE372" s="62">
        <f t="shared" ref="AE372:AE384" si="221">(AD372)/$G$3</f>
        <v>0.31872592592592591</v>
      </c>
      <c r="AF372" s="89">
        <f t="shared" ref="AF372:AF382" si="222">(0.8*C372*G372)/60</f>
        <v>3442.2400000000002</v>
      </c>
    </row>
    <row r="373" spans="1:32" x14ac:dyDescent="0.25">
      <c r="A373" s="7" t="s">
        <v>23</v>
      </c>
      <c r="B373" s="8">
        <v>29897</v>
      </c>
      <c r="C373" s="8">
        <v>964</v>
      </c>
      <c r="D373" s="8">
        <v>294</v>
      </c>
      <c r="E373" s="8">
        <v>22</v>
      </c>
      <c r="F373" s="46">
        <f t="shared" si="213"/>
        <v>0.92517006802721091</v>
      </c>
      <c r="G373" s="8">
        <v>342</v>
      </c>
      <c r="H373" s="8">
        <v>20</v>
      </c>
      <c r="I373" s="46">
        <f t="shared" si="214"/>
        <v>0.94152046783625731</v>
      </c>
      <c r="J373" s="8">
        <v>627</v>
      </c>
      <c r="K373" s="8">
        <v>79</v>
      </c>
      <c r="L373" s="46">
        <f t="shared" si="215"/>
        <v>0.87400318979266345</v>
      </c>
      <c r="M373" s="37">
        <v>7.83</v>
      </c>
      <c r="N373" s="37">
        <v>7.73</v>
      </c>
      <c r="O373" s="37">
        <v>1.5449999999999999</v>
      </c>
      <c r="P373" s="37">
        <v>1.385</v>
      </c>
      <c r="Q373" s="48">
        <v>2.2000000000000002</v>
      </c>
      <c r="R373" s="48">
        <v>0.88</v>
      </c>
      <c r="S373" s="37"/>
      <c r="T373" s="37"/>
      <c r="U373" s="37"/>
      <c r="V373" s="37"/>
      <c r="W373" s="37"/>
      <c r="X373" s="37"/>
      <c r="Y373" s="8">
        <v>22649</v>
      </c>
      <c r="Z373" s="9">
        <f t="shared" si="216"/>
        <v>0.75756764892798611</v>
      </c>
      <c r="AA373" s="60">
        <f t="shared" si="217"/>
        <v>0.59506172839506177</v>
      </c>
      <c r="AB373" s="61">
        <f t="shared" si="218"/>
        <v>283.416</v>
      </c>
      <c r="AC373" s="62">
        <f t="shared" si="219"/>
        <v>0.49985185185185182</v>
      </c>
      <c r="AD373" s="63">
        <f t="shared" si="220"/>
        <v>329.68799999999999</v>
      </c>
      <c r="AE373" s="62">
        <f t="shared" si="221"/>
        <v>0.40702222222222223</v>
      </c>
      <c r="AF373" s="89">
        <f t="shared" si="222"/>
        <v>4395.84</v>
      </c>
    </row>
    <row r="374" spans="1:32" x14ac:dyDescent="0.25">
      <c r="A374" s="7" t="s">
        <v>24</v>
      </c>
      <c r="B374" s="8">
        <v>26558</v>
      </c>
      <c r="C374" s="8">
        <v>885</v>
      </c>
      <c r="D374" s="8">
        <v>226</v>
      </c>
      <c r="E374" s="8">
        <v>18</v>
      </c>
      <c r="F374" s="46">
        <f t="shared" si="213"/>
        <v>0.92035398230088494</v>
      </c>
      <c r="G374" s="8">
        <v>304</v>
      </c>
      <c r="H374" s="8">
        <v>21</v>
      </c>
      <c r="I374" s="46">
        <f t="shared" si="214"/>
        <v>0.93092105263157898</v>
      </c>
      <c r="J374" s="8">
        <v>592</v>
      </c>
      <c r="K374" s="8">
        <v>66</v>
      </c>
      <c r="L374" s="46">
        <f t="shared" si="215"/>
        <v>0.88851351351351349</v>
      </c>
      <c r="M374" s="37">
        <v>7.5</v>
      </c>
      <c r="N374" s="37">
        <v>7.42</v>
      </c>
      <c r="O374" s="37">
        <v>1.5760000000000001</v>
      </c>
      <c r="P374" s="37">
        <v>1.484</v>
      </c>
      <c r="Q374" s="48">
        <v>0.7</v>
      </c>
      <c r="R374" s="48">
        <v>0.7</v>
      </c>
      <c r="S374" s="37"/>
      <c r="T374" s="37"/>
      <c r="U374" s="37"/>
      <c r="V374" s="37"/>
      <c r="W374" s="37"/>
      <c r="X374" s="37"/>
      <c r="Y374" s="8">
        <v>21060</v>
      </c>
      <c r="Z374" s="9">
        <f t="shared" si="216"/>
        <v>0.79298139920174715</v>
      </c>
      <c r="AA374" s="60">
        <f t="shared" si="217"/>
        <v>0.54629629629629628</v>
      </c>
      <c r="AB374" s="61">
        <f t="shared" si="218"/>
        <v>200.01</v>
      </c>
      <c r="AC374" s="62">
        <f t="shared" si="219"/>
        <v>0.35275132275132276</v>
      </c>
      <c r="AD374" s="63">
        <f t="shared" si="220"/>
        <v>269.04000000000002</v>
      </c>
      <c r="AE374" s="62">
        <f t="shared" si="221"/>
        <v>0.33214814814814819</v>
      </c>
      <c r="AF374" s="89">
        <f t="shared" si="222"/>
        <v>3587.2</v>
      </c>
    </row>
    <row r="375" spans="1:32" x14ac:dyDescent="0.25">
      <c r="A375" s="7" t="s">
        <v>25</v>
      </c>
      <c r="B375" s="8">
        <v>27902</v>
      </c>
      <c r="C375" s="8">
        <v>900</v>
      </c>
      <c r="D375" s="8">
        <v>216</v>
      </c>
      <c r="E375" s="8">
        <v>21</v>
      </c>
      <c r="F375" s="46">
        <f t="shared" si="213"/>
        <v>0.90277777777777779</v>
      </c>
      <c r="G375" s="8">
        <v>257</v>
      </c>
      <c r="H375" s="8">
        <v>20</v>
      </c>
      <c r="I375" s="46">
        <f t="shared" si="214"/>
        <v>0.9221789883268483</v>
      </c>
      <c r="J375" s="8">
        <v>550</v>
      </c>
      <c r="K375" s="8">
        <v>59</v>
      </c>
      <c r="L375" s="46">
        <f t="shared" si="215"/>
        <v>0.8927272727272727</v>
      </c>
      <c r="M375" s="37">
        <v>7.42</v>
      </c>
      <c r="N375" s="37">
        <v>7.61</v>
      </c>
      <c r="O375" s="37">
        <v>1.649</v>
      </c>
      <c r="P375" s="37">
        <v>1.431</v>
      </c>
      <c r="Q375" s="48">
        <v>0.8</v>
      </c>
      <c r="R375" s="48">
        <v>1.0900000000000001</v>
      </c>
      <c r="S375" s="37"/>
      <c r="T375" s="37"/>
      <c r="U375" s="37"/>
      <c r="V375" s="37"/>
      <c r="W375" s="37"/>
      <c r="X375" s="37"/>
      <c r="Y375" s="8">
        <v>22039</v>
      </c>
      <c r="Z375" s="9">
        <f t="shared" si="216"/>
        <v>0.78987169378539168</v>
      </c>
      <c r="AA375" s="60">
        <f t="shared" si="217"/>
        <v>0.55555555555555558</v>
      </c>
      <c r="AB375" s="61">
        <f t="shared" si="218"/>
        <v>194.4</v>
      </c>
      <c r="AC375" s="62">
        <f t="shared" si="219"/>
        <v>0.34285714285714286</v>
      </c>
      <c r="AD375" s="63">
        <f t="shared" si="220"/>
        <v>231.3</v>
      </c>
      <c r="AE375" s="62">
        <f t="shared" si="221"/>
        <v>0.28555555555555556</v>
      </c>
      <c r="AF375" s="89">
        <f t="shared" si="222"/>
        <v>3084</v>
      </c>
    </row>
    <row r="376" spans="1:32" x14ac:dyDescent="0.25">
      <c r="A376" s="7" t="s">
        <v>26</v>
      </c>
      <c r="B376" s="8">
        <v>29701</v>
      </c>
      <c r="C376" s="8">
        <v>990</v>
      </c>
      <c r="D376" s="8">
        <v>256</v>
      </c>
      <c r="E376" s="8">
        <v>25</v>
      </c>
      <c r="F376" s="46">
        <f t="shared" si="213"/>
        <v>0.90234375</v>
      </c>
      <c r="G376" s="8">
        <v>329</v>
      </c>
      <c r="H376" s="8">
        <v>22</v>
      </c>
      <c r="I376" s="46">
        <f>+(G376-H376)/G376</f>
        <v>0.93313069908814594</v>
      </c>
      <c r="J376" s="8">
        <v>656</v>
      </c>
      <c r="K376" s="8">
        <v>54</v>
      </c>
      <c r="L376" s="46">
        <f t="shared" si="215"/>
        <v>0.91768292682926833</v>
      </c>
      <c r="M376" s="37">
        <v>7.23</v>
      </c>
      <c r="N376" s="37">
        <v>7.62</v>
      </c>
      <c r="O376" s="37">
        <v>1.772</v>
      </c>
      <c r="P376" s="37">
        <v>1.5129999999999999</v>
      </c>
      <c r="Q376" s="48">
        <v>0.9</v>
      </c>
      <c r="R376" s="48">
        <v>1</v>
      </c>
      <c r="S376" s="37"/>
      <c r="T376" s="37"/>
      <c r="U376" s="37"/>
      <c r="V376" s="37"/>
      <c r="W376" s="37"/>
      <c r="X376" s="37"/>
      <c r="Y376" s="8">
        <v>20806</v>
      </c>
      <c r="Z376" s="9">
        <f t="shared" si="216"/>
        <v>0.70051513417056666</v>
      </c>
      <c r="AA376" s="60">
        <f t="shared" si="217"/>
        <v>0.61111111111111116</v>
      </c>
      <c r="AB376" s="61">
        <f t="shared" si="218"/>
        <v>253.44</v>
      </c>
      <c r="AC376" s="62">
        <f t="shared" si="219"/>
        <v>0.44698412698412698</v>
      </c>
      <c r="AD376" s="63">
        <f t="shared" si="220"/>
        <v>325.70999999999998</v>
      </c>
      <c r="AE376" s="62">
        <f t="shared" si="221"/>
        <v>0.40211111111111109</v>
      </c>
      <c r="AF376" s="89">
        <f t="shared" si="222"/>
        <v>4342.8</v>
      </c>
    </row>
    <row r="377" spans="1:32" x14ac:dyDescent="0.25">
      <c r="A377" s="7" t="s">
        <v>27</v>
      </c>
      <c r="B377" s="8">
        <v>23809</v>
      </c>
      <c r="C377" s="8">
        <v>768</v>
      </c>
      <c r="D377" s="8">
        <v>348</v>
      </c>
      <c r="E377" s="8">
        <v>39</v>
      </c>
      <c r="F377" s="46">
        <f t="shared" si="213"/>
        <v>0.88793103448275867</v>
      </c>
      <c r="G377" s="8">
        <v>308</v>
      </c>
      <c r="H377" s="8">
        <v>18</v>
      </c>
      <c r="I377" s="46">
        <f t="shared" si="214"/>
        <v>0.94155844155844159</v>
      </c>
      <c r="J377" s="8">
        <v>643</v>
      </c>
      <c r="K377" s="8">
        <v>63</v>
      </c>
      <c r="L377" s="46">
        <f t="shared" si="215"/>
        <v>0.90202177293934682</v>
      </c>
      <c r="M377" s="37">
        <v>7.3</v>
      </c>
      <c r="N377" s="37">
        <v>8.1</v>
      </c>
      <c r="O377" s="37">
        <v>1.54</v>
      </c>
      <c r="P377" s="37">
        <v>1.38</v>
      </c>
      <c r="Q377" s="48">
        <v>0.9</v>
      </c>
      <c r="R377" s="48">
        <v>1.3</v>
      </c>
      <c r="S377" s="37"/>
      <c r="T377" s="37"/>
      <c r="U377" s="37"/>
      <c r="V377" s="37"/>
      <c r="W377" s="37"/>
      <c r="X377" s="37"/>
      <c r="Y377" s="8">
        <v>21659</v>
      </c>
      <c r="Z377" s="9">
        <f t="shared" si="216"/>
        <v>0.90969801335629386</v>
      </c>
      <c r="AA377" s="60">
        <f t="shared" si="217"/>
        <v>0.47407407407407409</v>
      </c>
      <c r="AB377" s="61">
        <f t="shared" si="218"/>
        <v>267.26400000000001</v>
      </c>
      <c r="AC377" s="62">
        <f t="shared" si="219"/>
        <v>0.47136507936507938</v>
      </c>
      <c r="AD377" s="63">
        <f t="shared" si="220"/>
        <v>236.54400000000001</v>
      </c>
      <c r="AE377" s="62">
        <f t="shared" si="221"/>
        <v>0.29202962962962964</v>
      </c>
      <c r="AF377" s="89">
        <f t="shared" si="222"/>
        <v>3153.9200000000005</v>
      </c>
    </row>
    <row r="378" spans="1:32" x14ac:dyDescent="0.25">
      <c r="A378" s="7" t="s">
        <v>28</v>
      </c>
      <c r="B378" s="8">
        <v>24097</v>
      </c>
      <c r="C378" s="8">
        <v>777</v>
      </c>
      <c r="D378" s="8">
        <v>218</v>
      </c>
      <c r="E378" s="8">
        <v>41</v>
      </c>
      <c r="F378" s="46">
        <f t="shared" si="213"/>
        <v>0.81192660550458717</v>
      </c>
      <c r="G378" s="8">
        <v>243</v>
      </c>
      <c r="H378" s="8">
        <v>18</v>
      </c>
      <c r="I378" s="46">
        <f t="shared" si="214"/>
        <v>0.92592592592592593</v>
      </c>
      <c r="J378" s="8">
        <v>512</v>
      </c>
      <c r="K378" s="8">
        <v>71</v>
      </c>
      <c r="L378" s="46">
        <f t="shared" si="215"/>
        <v>0.861328125</v>
      </c>
      <c r="M378" s="37">
        <v>7.2</v>
      </c>
      <c r="N378" s="37">
        <v>7.8</v>
      </c>
      <c r="O378" s="37">
        <v>1.595</v>
      </c>
      <c r="P378" s="37">
        <v>1.369</v>
      </c>
      <c r="Q378" s="48">
        <v>0.7</v>
      </c>
      <c r="R378" s="48">
        <v>1.7</v>
      </c>
      <c r="S378" s="37"/>
      <c r="T378" s="37"/>
      <c r="U378" s="37"/>
      <c r="V378" s="37"/>
      <c r="W378" s="37"/>
      <c r="X378" s="37"/>
      <c r="Y378" s="8">
        <v>21949</v>
      </c>
      <c r="Z378" s="9">
        <f t="shared" si="216"/>
        <v>0.91086027306303685</v>
      </c>
      <c r="AA378" s="60">
        <f t="shared" si="217"/>
        <v>0.47962962962962963</v>
      </c>
      <c r="AB378" s="61">
        <f t="shared" si="218"/>
        <v>169.386</v>
      </c>
      <c r="AC378" s="62">
        <f t="shared" si="219"/>
        <v>0.29874074074074075</v>
      </c>
      <c r="AD378" s="63">
        <f t="shared" si="220"/>
        <v>188.81100000000001</v>
      </c>
      <c r="AE378" s="62">
        <f t="shared" si="221"/>
        <v>0.2331</v>
      </c>
      <c r="AF378" s="89">
        <f t="shared" si="222"/>
        <v>2517.4800000000005</v>
      </c>
    </row>
    <row r="379" spans="1:32" x14ac:dyDescent="0.25">
      <c r="A379" s="7" t="s">
        <v>29</v>
      </c>
      <c r="B379" s="8">
        <v>24133</v>
      </c>
      <c r="C379" s="41">
        <v>804</v>
      </c>
      <c r="D379" s="8">
        <v>215</v>
      </c>
      <c r="E379" s="8">
        <v>27</v>
      </c>
      <c r="F379" s="46">
        <f t="shared" si="213"/>
        <v>0.87441860465116283</v>
      </c>
      <c r="G379" s="8">
        <v>336</v>
      </c>
      <c r="H379" s="8">
        <v>13</v>
      </c>
      <c r="I379" s="46">
        <f t="shared" si="214"/>
        <v>0.96130952380952384</v>
      </c>
      <c r="J379" s="8">
        <v>583</v>
      </c>
      <c r="K379" s="8">
        <v>59</v>
      </c>
      <c r="L379" s="46">
        <f t="shared" si="215"/>
        <v>0.89879931389365353</v>
      </c>
      <c r="M379" s="37">
        <v>7.5</v>
      </c>
      <c r="N379" s="37">
        <v>7.7</v>
      </c>
      <c r="O379" s="37">
        <v>1.5980000000000001</v>
      </c>
      <c r="P379" s="37">
        <v>1.4</v>
      </c>
      <c r="Q379" s="48">
        <v>0.7</v>
      </c>
      <c r="R379" s="48">
        <v>1.17</v>
      </c>
      <c r="S379" s="37"/>
      <c r="T379" s="37"/>
      <c r="U379" s="37"/>
      <c r="V379" s="37"/>
      <c r="W379" s="37"/>
      <c r="X379" s="37"/>
      <c r="Y379" s="8">
        <v>20846</v>
      </c>
      <c r="Z379" s="9">
        <f t="shared" si="216"/>
        <v>0.86379646127708942</v>
      </c>
      <c r="AA379" s="60">
        <f t="shared" si="217"/>
        <v>0.49629629629629629</v>
      </c>
      <c r="AB379" s="61">
        <f t="shared" si="218"/>
        <v>172.86</v>
      </c>
      <c r="AC379" s="62">
        <f t="shared" si="219"/>
        <v>0.3048677248677249</v>
      </c>
      <c r="AD379" s="63">
        <f t="shared" si="220"/>
        <v>270.14400000000001</v>
      </c>
      <c r="AE379" s="62">
        <f t="shared" si="221"/>
        <v>0.33351111111111109</v>
      </c>
      <c r="AF379" s="89">
        <f t="shared" si="222"/>
        <v>3601.92</v>
      </c>
    </row>
    <row r="380" spans="1:32" x14ac:dyDescent="0.25">
      <c r="A380" s="7" t="s">
        <v>36</v>
      </c>
      <c r="B380" s="8">
        <v>25220</v>
      </c>
      <c r="C380" s="8">
        <v>814</v>
      </c>
      <c r="D380" s="8">
        <v>233</v>
      </c>
      <c r="E380" s="8">
        <v>25</v>
      </c>
      <c r="F380" s="46">
        <f t="shared" si="213"/>
        <v>0.89270386266094426</v>
      </c>
      <c r="G380" s="8">
        <v>313</v>
      </c>
      <c r="H380" s="8">
        <v>13</v>
      </c>
      <c r="I380" s="46">
        <f t="shared" si="214"/>
        <v>0.95846645367412142</v>
      </c>
      <c r="J380" s="8">
        <v>606</v>
      </c>
      <c r="K380" s="8">
        <v>63</v>
      </c>
      <c r="L380" s="46">
        <f t="shared" si="215"/>
        <v>0.89603960396039606</v>
      </c>
      <c r="M380" s="37">
        <v>7.6</v>
      </c>
      <c r="N380" s="37">
        <v>7.9</v>
      </c>
      <c r="O380" s="37">
        <v>1.6870000000000001</v>
      </c>
      <c r="P380" s="37">
        <v>1.4570000000000001</v>
      </c>
      <c r="Q380" s="48">
        <v>0.7</v>
      </c>
      <c r="R380" s="48">
        <v>0.92</v>
      </c>
      <c r="S380" s="37"/>
      <c r="T380" s="37"/>
      <c r="U380" s="37"/>
      <c r="V380" s="37"/>
      <c r="W380" s="37"/>
      <c r="X380" s="37"/>
      <c r="Y380" s="8">
        <v>21309</v>
      </c>
      <c r="Z380" s="9">
        <f t="shared" si="216"/>
        <v>0.84492466296590008</v>
      </c>
      <c r="AA380" s="60">
        <f t="shared" si="217"/>
        <v>0.5024691358024691</v>
      </c>
      <c r="AB380" s="61">
        <f t="shared" si="218"/>
        <v>189.66200000000001</v>
      </c>
      <c r="AC380" s="62">
        <f t="shared" si="219"/>
        <v>0.33450088183421517</v>
      </c>
      <c r="AD380" s="63">
        <f t="shared" si="220"/>
        <v>254.78200000000001</v>
      </c>
      <c r="AE380" s="62">
        <f t="shared" si="221"/>
        <v>0.3145456790123457</v>
      </c>
      <c r="AF380" s="89">
        <f t="shared" si="222"/>
        <v>3397.0933333333332</v>
      </c>
    </row>
    <row r="381" spans="1:32" x14ac:dyDescent="0.25">
      <c r="A381" s="7" t="s">
        <v>30</v>
      </c>
      <c r="B381" s="8">
        <v>25936</v>
      </c>
      <c r="C381" s="8">
        <v>865</v>
      </c>
      <c r="D381" s="8">
        <v>307</v>
      </c>
      <c r="E381" s="8">
        <v>30</v>
      </c>
      <c r="F381" s="46">
        <f t="shared" si="213"/>
        <v>0.90228013029315957</v>
      </c>
      <c r="G381" s="8">
        <v>339</v>
      </c>
      <c r="H381" s="8">
        <v>20</v>
      </c>
      <c r="I381" s="46">
        <f t="shared" si="214"/>
        <v>0.94100294985250732</v>
      </c>
      <c r="J381" s="8">
        <v>715</v>
      </c>
      <c r="K381" s="8">
        <v>79</v>
      </c>
      <c r="L381" s="46">
        <f t="shared" si="215"/>
        <v>0.8895104895104895</v>
      </c>
      <c r="M381" s="37">
        <v>7.8</v>
      </c>
      <c r="N381" s="37">
        <v>7.8</v>
      </c>
      <c r="O381" s="37">
        <v>1.671</v>
      </c>
      <c r="P381" s="37">
        <v>1.411</v>
      </c>
      <c r="Q381" s="48">
        <v>0.7</v>
      </c>
      <c r="R381" s="48">
        <v>0.69</v>
      </c>
      <c r="S381" s="37"/>
      <c r="T381" s="37"/>
      <c r="U381" s="37"/>
      <c r="V381" s="37"/>
      <c r="W381" s="37"/>
      <c r="X381" s="37"/>
      <c r="Y381" s="8">
        <v>21115</v>
      </c>
      <c r="Z381" s="9">
        <f t="shared" si="216"/>
        <v>0.81411937075879082</v>
      </c>
      <c r="AA381" s="60">
        <f t="shared" si="217"/>
        <v>0.53395061728395066</v>
      </c>
      <c r="AB381" s="61">
        <f t="shared" si="218"/>
        <v>265.55500000000001</v>
      </c>
      <c r="AC381" s="62">
        <f t="shared" si="219"/>
        <v>0.4683509700176367</v>
      </c>
      <c r="AD381" s="63">
        <f t="shared" si="220"/>
        <v>293.23500000000001</v>
      </c>
      <c r="AE381" s="62">
        <f t="shared" si="221"/>
        <v>0.36201851851851852</v>
      </c>
      <c r="AF381" s="89">
        <f t="shared" si="222"/>
        <v>3909.8</v>
      </c>
    </row>
    <row r="382" spans="1:32" ht="13" thickBot="1" x14ac:dyDescent="0.3">
      <c r="A382" s="7" t="s">
        <v>31</v>
      </c>
      <c r="B382" s="8">
        <v>26361</v>
      </c>
      <c r="C382" s="8">
        <v>850</v>
      </c>
      <c r="D382" s="8">
        <v>295</v>
      </c>
      <c r="E382" s="8">
        <v>29</v>
      </c>
      <c r="F382" s="46">
        <f t="shared" si="213"/>
        <v>0.90169491525423728</v>
      </c>
      <c r="G382" s="8">
        <v>336</v>
      </c>
      <c r="H382" s="8">
        <v>24</v>
      </c>
      <c r="I382" s="46">
        <f t="shared" si="214"/>
        <v>0.9285714285714286</v>
      </c>
      <c r="J382" s="8">
        <v>712</v>
      </c>
      <c r="K382" s="8">
        <v>87</v>
      </c>
      <c r="L382" s="46">
        <f t="shared" si="215"/>
        <v>0.8778089887640449</v>
      </c>
      <c r="M382" s="37">
        <v>7.9</v>
      </c>
      <c r="N382" s="37">
        <v>7.6</v>
      </c>
      <c r="O382" s="37">
        <v>1.7150000000000001</v>
      </c>
      <c r="P382" s="37">
        <v>1.458</v>
      </c>
      <c r="Q382" s="48">
        <v>0.8</v>
      </c>
      <c r="R382" s="48">
        <v>0.5</v>
      </c>
      <c r="S382" s="37"/>
      <c r="T382" s="37"/>
      <c r="U382" s="37"/>
      <c r="V382" s="37"/>
      <c r="W382" s="37"/>
      <c r="X382" s="37"/>
      <c r="Y382" s="8">
        <v>22465</v>
      </c>
      <c r="Z382" s="9">
        <f t="shared" si="216"/>
        <v>0.85220591024619707</v>
      </c>
      <c r="AA382" s="60">
        <f t="shared" si="217"/>
        <v>0.52469135802469136</v>
      </c>
      <c r="AB382" s="61">
        <f t="shared" si="218"/>
        <v>250.75</v>
      </c>
      <c r="AC382" s="62">
        <f t="shared" si="219"/>
        <v>0.44223985890652556</v>
      </c>
      <c r="AD382" s="63">
        <f t="shared" si="220"/>
        <v>285.60000000000002</v>
      </c>
      <c r="AE382" s="62">
        <f t="shared" si="221"/>
        <v>0.35259259259259262</v>
      </c>
      <c r="AF382" s="89">
        <f t="shared" si="222"/>
        <v>3808</v>
      </c>
    </row>
    <row r="383" spans="1:32" ht="13" thickTop="1" x14ac:dyDescent="0.25">
      <c r="A383" s="10" t="s">
        <v>114</v>
      </c>
      <c r="B383" s="42">
        <f>SUM(B371:B382)</f>
        <v>328950</v>
      </c>
      <c r="C383" s="11">
        <f>SUM(C371:C382)</f>
        <v>10825</v>
      </c>
      <c r="D383" s="11"/>
      <c r="E383" s="11"/>
      <c r="F383" s="11"/>
      <c r="G383" s="11"/>
      <c r="H383" s="11"/>
      <c r="I383" s="11"/>
      <c r="J383" s="11"/>
      <c r="K383" s="11"/>
      <c r="L383" s="11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2">
        <f>SUM(Y371:Y382)</f>
        <v>259784</v>
      </c>
      <c r="Z383" s="11"/>
      <c r="AA383" s="64"/>
      <c r="AB383" s="65"/>
      <c r="AC383" s="66"/>
      <c r="AD383" s="67"/>
      <c r="AE383" s="66"/>
      <c r="AF383" s="85"/>
    </row>
    <row r="384" spans="1:32" ht="13" thickBot="1" x14ac:dyDescent="0.3">
      <c r="A384" s="13" t="s">
        <v>115</v>
      </c>
      <c r="B384" s="14">
        <f>AVERAGE(B371:B382)</f>
        <v>27412.5</v>
      </c>
      <c r="C384" s="14">
        <f t="shared" ref="C384:J384" si="223">AVERAGE(C371:C382)</f>
        <v>902.08333333333337</v>
      </c>
      <c r="D384" s="14">
        <f t="shared" si="223"/>
        <v>252.5</v>
      </c>
      <c r="E384" s="14">
        <f>AVERAGE(E371:E382)</f>
        <v>27.916666666666668</v>
      </c>
      <c r="F384" s="49">
        <f>AVERAGE(F371:F382)</f>
        <v>0.88722660119708729</v>
      </c>
      <c r="G384" s="14">
        <f>AVERAGE(G371:G382)</f>
        <v>307.25</v>
      </c>
      <c r="H384" s="14">
        <f>AVERAGE(H371:H382)</f>
        <v>19.416666666666668</v>
      </c>
      <c r="I384" s="49">
        <f>AVERAGE(I371:I382)</f>
        <v>0.93580093280120513</v>
      </c>
      <c r="J384" s="14">
        <f t="shared" si="223"/>
        <v>606.91666666666663</v>
      </c>
      <c r="K384" s="14">
        <f>AVERAGE(K371:K382)</f>
        <v>69</v>
      </c>
      <c r="L384" s="49">
        <f>AVERAGE(L371:L382)</f>
        <v>0.88537423268174142</v>
      </c>
      <c r="M384" s="22">
        <f t="shared" ref="M384:Z384" si="224">AVERAGE(M371:M382)</f>
        <v>7.6566666666666663</v>
      </c>
      <c r="N384" s="22">
        <f t="shared" si="224"/>
        <v>7.7566666666666668</v>
      </c>
      <c r="O384" s="22">
        <f t="shared" si="224"/>
        <v>1.6366666666666669</v>
      </c>
      <c r="P384" s="22">
        <f t="shared" si="224"/>
        <v>1.4079166666666667</v>
      </c>
      <c r="Q384" s="22">
        <f t="shared" si="224"/>
        <v>1.0249999999999999</v>
      </c>
      <c r="R384" s="22">
        <f t="shared" si="224"/>
        <v>1.0766666666666664</v>
      </c>
      <c r="S384" s="22"/>
      <c r="T384" s="22"/>
      <c r="U384" s="22"/>
      <c r="V384" s="22"/>
      <c r="W384" s="22"/>
      <c r="X384" s="22"/>
      <c r="Y384" s="14">
        <f t="shared" si="224"/>
        <v>21648.666666666668</v>
      </c>
      <c r="Z384" s="22">
        <f t="shared" si="224"/>
        <v>0.79877762757440418</v>
      </c>
      <c r="AA384" s="68">
        <f t="shared" ref="AA384" si="225">C384/$C$2</f>
        <v>0.55684156378600824</v>
      </c>
      <c r="AB384" s="69">
        <f t="shared" ref="AB384" si="226">(C384*D384)/1000</f>
        <v>227.77604166666669</v>
      </c>
      <c r="AC384" s="70">
        <f t="shared" si="219"/>
        <v>0.40172141387419169</v>
      </c>
      <c r="AD384" s="71">
        <f t="shared" ref="AD384" si="227">(C384*G384)/1000</f>
        <v>277.16510416666671</v>
      </c>
      <c r="AE384" s="70">
        <f t="shared" si="221"/>
        <v>0.34217914094650209</v>
      </c>
      <c r="AF384" s="86">
        <f>AVERAGE(AF371:AF382)</f>
        <v>3700.5177777777776</v>
      </c>
    </row>
    <row r="385" spans="1:32" ht="13" thickTop="1" x14ac:dyDescent="0.25"/>
    <row r="386" spans="1:32" ht="13" thickBot="1" x14ac:dyDescent="0.3"/>
    <row r="387" spans="1:32" ht="13" thickTop="1" x14ac:dyDescent="0.25">
      <c r="A387" s="27" t="s">
        <v>5</v>
      </c>
      <c r="B387" s="28" t="s">
        <v>6</v>
      </c>
      <c r="C387" s="28" t="s">
        <v>6</v>
      </c>
      <c r="D387" s="28" t="s">
        <v>7</v>
      </c>
      <c r="E387" s="28" t="s">
        <v>8</v>
      </c>
      <c r="F387" s="38" t="s">
        <v>2</v>
      </c>
      <c r="G387" s="28" t="s">
        <v>9</v>
      </c>
      <c r="H387" s="28" t="s">
        <v>10</v>
      </c>
      <c r="I387" s="38" t="s">
        <v>3</v>
      </c>
      <c r="J387" s="28" t="s">
        <v>11</v>
      </c>
      <c r="K387" s="28" t="s">
        <v>12</v>
      </c>
      <c r="L387" s="38" t="s">
        <v>13</v>
      </c>
      <c r="M387" s="28" t="s">
        <v>61</v>
      </c>
      <c r="N387" s="28" t="s">
        <v>62</v>
      </c>
      <c r="O387" s="28" t="s">
        <v>63</v>
      </c>
      <c r="P387" s="28" t="s">
        <v>64</v>
      </c>
      <c r="Q387" s="28" t="s">
        <v>105</v>
      </c>
      <c r="R387" s="28" t="s">
        <v>106</v>
      </c>
      <c r="S387" s="28" t="s">
        <v>116</v>
      </c>
      <c r="T387" s="28" t="s">
        <v>117</v>
      </c>
      <c r="U387" s="28"/>
      <c r="V387" s="28" t="s">
        <v>118</v>
      </c>
      <c r="W387" s="28" t="s">
        <v>119</v>
      </c>
      <c r="X387" s="28"/>
      <c r="Y387" s="29" t="s">
        <v>46</v>
      </c>
      <c r="Z387" s="29" t="s">
        <v>14</v>
      </c>
      <c r="AA387" s="52" t="s">
        <v>47</v>
      </c>
      <c r="AB387" s="53" t="s">
        <v>48</v>
      </c>
      <c r="AC387" s="54" t="s">
        <v>49</v>
      </c>
      <c r="AD387" s="55" t="s">
        <v>47</v>
      </c>
      <c r="AE387" s="54" t="s">
        <v>47</v>
      </c>
      <c r="AF387" s="52" t="s">
        <v>140</v>
      </c>
    </row>
    <row r="388" spans="1:32" ht="13" thickBot="1" x14ac:dyDescent="0.3">
      <c r="A388" s="30" t="s">
        <v>120</v>
      </c>
      <c r="B388" s="31" t="s">
        <v>16</v>
      </c>
      <c r="C388" s="32" t="s">
        <v>17</v>
      </c>
      <c r="D388" s="31" t="s">
        <v>40</v>
      </c>
      <c r="E388" s="31" t="s">
        <v>40</v>
      </c>
      <c r="F388" s="39" t="s">
        <v>66</v>
      </c>
      <c r="G388" s="31" t="s">
        <v>40</v>
      </c>
      <c r="H388" s="31" t="s">
        <v>40</v>
      </c>
      <c r="I388" s="39" t="s">
        <v>66</v>
      </c>
      <c r="J388" s="31" t="s">
        <v>40</v>
      </c>
      <c r="K388" s="31" t="s">
        <v>40</v>
      </c>
      <c r="L388" s="39" t="s">
        <v>66</v>
      </c>
      <c r="M388" s="31"/>
      <c r="N388" s="31"/>
      <c r="O388" s="44"/>
      <c r="P388" s="44"/>
      <c r="Q388" s="44" t="s">
        <v>108</v>
      </c>
      <c r="R388" s="44" t="s">
        <v>108</v>
      </c>
      <c r="S388" s="44" t="s">
        <v>40</v>
      </c>
      <c r="T388" s="44" t="s">
        <v>40</v>
      </c>
      <c r="U388" s="44"/>
      <c r="V388" s="44" t="s">
        <v>40</v>
      </c>
      <c r="W388" s="44" t="s">
        <v>40</v>
      </c>
      <c r="X388" s="44"/>
      <c r="Y388" s="32" t="s">
        <v>51</v>
      </c>
      <c r="Z388" s="32" t="s">
        <v>20</v>
      </c>
      <c r="AA388" s="56" t="s">
        <v>6</v>
      </c>
      <c r="AB388" s="57" t="s">
        <v>52</v>
      </c>
      <c r="AC388" s="58" t="s">
        <v>53</v>
      </c>
      <c r="AD388" s="59" t="s">
        <v>54</v>
      </c>
      <c r="AE388" s="58" t="s">
        <v>55</v>
      </c>
      <c r="AF388" s="88" t="s">
        <v>141</v>
      </c>
    </row>
    <row r="389" spans="1:32" ht="13" thickTop="1" x14ac:dyDescent="0.25">
      <c r="A389" s="7" t="s">
        <v>21</v>
      </c>
      <c r="B389" s="8">
        <v>27959</v>
      </c>
      <c r="C389" s="8">
        <v>902</v>
      </c>
      <c r="D389" s="8">
        <v>213</v>
      </c>
      <c r="E389" s="8">
        <v>30</v>
      </c>
      <c r="F389" s="47">
        <f t="shared" ref="F389:F400" si="228">+(D389-E389)/D389</f>
        <v>0.85915492957746475</v>
      </c>
      <c r="G389" s="8">
        <v>254</v>
      </c>
      <c r="H389" s="8">
        <v>24</v>
      </c>
      <c r="I389" s="47">
        <f>+(G389-H389)/G389</f>
        <v>0.90551181102362199</v>
      </c>
      <c r="J389" s="8">
        <v>544</v>
      </c>
      <c r="K389" s="8">
        <v>94</v>
      </c>
      <c r="L389" s="47">
        <f t="shared" ref="L389:L400" si="229">+(J389-K389)/J389</f>
        <v>0.82720588235294112</v>
      </c>
      <c r="M389" s="37">
        <v>8</v>
      </c>
      <c r="N389" s="37">
        <v>7.7</v>
      </c>
      <c r="O389" s="8">
        <v>1599</v>
      </c>
      <c r="P389" s="8">
        <v>1459</v>
      </c>
      <c r="Q389" s="48">
        <v>1.6</v>
      </c>
      <c r="R389" s="48">
        <v>0.6</v>
      </c>
      <c r="S389" s="48">
        <v>89.2</v>
      </c>
      <c r="T389" s="48">
        <v>57.8</v>
      </c>
      <c r="U389" s="48"/>
      <c r="V389" s="48">
        <v>7.6</v>
      </c>
      <c r="W389" s="48">
        <v>4.0999999999999996</v>
      </c>
      <c r="X389" s="48"/>
      <c r="Y389" s="8">
        <v>21751</v>
      </c>
      <c r="Z389" s="9">
        <f t="shared" ref="Z389:Z400" si="230">Y389/B389</f>
        <v>0.77796058514253008</v>
      </c>
      <c r="AA389" s="60">
        <f>C389/$C$2</f>
        <v>0.55679012345679013</v>
      </c>
      <c r="AB389" s="61">
        <f>(C389*D389)/1000</f>
        <v>192.126</v>
      </c>
      <c r="AC389" s="62">
        <f>(AB389)/$E$3</f>
        <v>0.33884656084656084</v>
      </c>
      <c r="AD389" s="63">
        <f>(C389*G389)/1000</f>
        <v>229.108</v>
      </c>
      <c r="AE389" s="62">
        <f>(AD389)/$G$3</f>
        <v>0.28284938271604937</v>
      </c>
      <c r="AF389" s="89">
        <f>(0.8*C389*G389)/60</f>
        <v>3054.7733333333331</v>
      </c>
    </row>
    <row r="390" spans="1:32" x14ac:dyDescent="0.25">
      <c r="A390" s="7" t="s">
        <v>22</v>
      </c>
      <c r="B390" s="8">
        <v>29505</v>
      </c>
      <c r="C390" s="8">
        <v>1054</v>
      </c>
      <c r="D390" s="8">
        <v>215</v>
      </c>
      <c r="E390" s="8">
        <v>26</v>
      </c>
      <c r="F390" s="47">
        <f t="shared" si="228"/>
        <v>0.87906976744186049</v>
      </c>
      <c r="G390" s="8">
        <v>290</v>
      </c>
      <c r="H390" s="8">
        <v>21</v>
      </c>
      <c r="I390" s="47">
        <f t="shared" ref="I390:I400" si="231">+(G390-H390)/G390</f>
        <v>0.92758620689655169</v>
      </c>
      <c r="J390" s="8">
        <v>563</v>
      </c>
      <c r="K390" s="8">
        <v>72</v>
      </c>
      <c r="L390" s="47">
        <f t="shared" si="229"/>
        <v>0.87211367673179396</v>
      </c>
      <c r="M390" s="37">
        <v>7.8</v>
      </c>
      <c r="N390" s="37">
        <v>7.6</v>
      </c>
      <c r="O390" s="8">
        <v>1604</v>
      </c>
      <c r="P390" s="8">
        <v>1396</v>
      </c>
      <c r="Q390" s="48">
        <v>0.7</v>
      </c>
      <c r="R390" s="48">
        <v>0.6</v>
      </c>
      <c r="S390" s="48">
        <v>91.4</v>
      </c>
      <c r="T390" s="48">
        <v>42.7</v>
      </c>
      <c r="U390" s="48"/>
      <c r="V390" s="48">
        <v>8.3000000000000007</v>
      </c>
      <c r="W390" s="48">
        <v>3.3</v>
      </c>
      <c r="X390" s="48"/>
      <c r="Y390" s="8">
        <v>19742</v>
      </c>
      <c r="Z390" s="9">
        <f t="shared" si="230"/>
        <v>0.66910693102863916</v>
      </c>
      <c r="AA390" s="60">
        <f t="shared" ref="AA390:AA400" si="232">C390/$C$2</f>
        <v>0.65061728395061724</v>
      </c>
      <c r="AB390" s="61">
        <f t="shared" ref="AB390:AB400" si="233">(C390*D390)/1000</f>
        <v>226.61</v>
      </c>
      <c r="AC390" s="62">
        <f t="shared" ref="AC390:AC402" si="234">(AB390)/$E$3</f>
        <v>0.39966490299823637</v>
      </c>
      <c r="AD390" s="63">
        <f t="shared" ref="AD390:AD400" si="235">(C390*G390)/1000</f>
        <v>305.66000000000003</v>
      </c>
      <c r="AE390" s="62">
        <f t="shared" ref="AE390:AE402" si="236">(AD390)/$G$3</f>
        <v>0.37735802469135804</v>
      </c>
      <c r="AF390" s="89">
        <f t="shared" ref="AF390:AF400" si="237">(0.8*C390*G390)/60</f>
        <v>4075.4666666666667</v>
      </c>
    </row>
    <row r="391" spans="1:32" x14ac:dyDescent="0.25">
      <c r="A391" s="7" t="s">
        <v>23</v>
      </c>
      <c r="B391" s="8">
        <v>24974</v>
      </c>
      <c r="C391" s="8">
        <v>806</v>
      </c>
      <c r="D391" s="8">
        <v>249</v>
      </c>
      <c r="E391" s="8">
        <v>28</v>
      </c>
      <c r="F391" s="47">
        <f t="shared" si="228"/>
        <v>0.8875502008032129</v>
      </c>
      <c r="G391" s="8">
        <v>316</v>
      </c>
      <c r="H391" s="8">
        <v>23</v>
      </c>
      <c r="I391" s="47">
        <f t="shared" si="231"/>
        <v>0.92721518987341767</v>
      </c>
      <c r="J391" s="8">
        <v>595</v>
      </c>
      <c r="K391" s="8">
        <v>92</v>
      </c>
      <c r="L391" s="47">
        <f t="shared" si="229"/>
        <v>0.8453781512605042</v>
      </c>
      <c r="M391" s="37">
        <v>7.9</v>
      </c>
      <c r="N391" s="37">
        <v>7.8</v>
      </c>
      <c r="O391" s="8">
        <v>1698</v>
      </c>
      <c r="P391" s="8">
        <v>1404</v>
      </c>
      <c r="Q391" s="48">
        <v>1.7</v>
      </c>
      <c r="R391" s="48">
        <v>0.47</v>
      </c>
      <c r="S391" s="48">
        <v>104.1</v>
      </c>
      <c r="T391" s="48">
        <v>50.6</v>
      </c>
      <c r="U391" s="48"/>
      <c r="V391" s="48">
        <v>8.6</v>
      </c>
      <c r="W391" s="48">
        <v>4.5</v>
      </c>
      <c r="X391" s="48"/>
      <c r="Y391" s="8">
        <v>21483</v>
      </c>
      <c r="Z391" s="9">
        <f t="shared" si="230"/>
        <v>0.86021462320813646</v>
      </c>
      <c r="AA391" s="60">
        <f t="shared" si="232"/>
        <v>0.49753086419753084</v>
      </c>
      <c r="AB391" s="61">
        <f t="shared" si="233"/>
        <v>200.69399999999999</v>
      </c>
      <c r="AC391" s="62">
        <f t="shared" si="234"/>
        <v>0.35395767195767192</v>
      </c>
      <c r="AD391" s="63">
        <f t="shared" si="235"/>
        <v>254.696</v>
      </c>
      <c r="AE391" s="62">
        <f t="shared" si="236"/>
        <v>0.3144395061728395</v>
      </c>
      <c r="AF391" s="89">
        <f t="shared" si="237"/>
        <v>3395.9466666666672</v>
      </c>
    </row>
    <row r="392" spans="1:32" x14ac:dyDescent="0.25">
      <c r="A392" s="7" t="s">
        <v>24</v>
      </c>
      <c r="B392" s="8">
        <v>27774</v>
      </c>
      <c r="C392" s="8">
        <v>926</v>
      </c>
      <c r="D392" s="8">
        <v>271</v>
      </c>
      <c r="E392" s="8">
        <v>29</v>
      </c>
      <c r="F392" s="47">
        <f t="shared" si="228"/>
        <v>0.8929889298892989</v>
      </c>
      <c r="G392" s="8">
        <v>322</v>
      </c>
      <c r="H392" s="8">
        <v>21</v>
      </c>
      <c r="I392" s="47">
        <f t="shared" si="231"/>
        <v>0.93478260869565222</v>
      </c>
      <c r="J392" s="8">
        <v>574</v>
      </c>
      <c r="K392" s="8">
        <v>102</v>
      </c>
      <c r="L392" s="47">
        <f t="shared" si="229"/>
        <v>0.82229965156794427</v>
      </c>
      <c r="M392" s="37">
        <v>7.6</v>
      </c>
      <c r="N392" s="37">
        <v>7.9</v>
      </c>
      <c r="O392" s="8">
        <v>1551</v>
      </c>
      <c r="P392" s="8">
        <v>1237</v>
      </c>
      <c r="Q392" s="48">
        <v>0.8</v>
      </c>
      <c r="R392" s="48">
        <v>1.2</v>
      </c>
      <c r="S392" s="48">
        <v>99.8</v>
      </c>
      <c r="T392" s="48">
        <v>48.1</v>
      </c>
      <c r="U392" s="48"/>
      <c r="V392" s="48">
        <v>9.1</v>
      </c>
      <c r="W392" s="48">
        <v>5.0999999999999996</v>
      </c>
      <c r="X392" s="48"/>
      <c r="Y392" s="8">
        <v>21016</v>
      </c>
      <c r="Z392" s="9">
        <f t="shared" si="230"/>
        <v>0.75667890833153306</v>
      </c>
      <c r="AA392" s="60">
        <f t="shared" si="232"/>
        <v>0.57160493827160497</v>
      </c>
      <c r="AB392" s="61">
        <f t="shared" si="233"/>
        <v>250.946</v>
      </c>
      <c r="AC392" s="62">
        <f t="shared" si="234"/>
        <v>0.44258553791887123</v>
      </c>
      <c r="AD392" s="63">
        <f t="shared" si="235"/>
        <v>298.17200000000003</v>
      </c>
      <c r="AE392" s="62">
        <f t="shared" si="236"/>
        <v>0.3681135802469136</v>
      </c>
      <c r="AF392" s="89">
        <f t="shared" si="237"/>
        <v>3975.6266666666675</v>
      </c>
    </row>
    <row r="393" spans="1:32" x14ac:dyDescent="0.25">
      <c r="A393" s="7" t="s">
        <v>25</v>
      </c>
      <c r="B393" s="8">
        <v>28052</v>
      </c>
      <c r="C393" s="8">
        <v>905</v>
      </c>
      <c r="D393" s="8">
        <v>234</v>
      </c>
      <c r="E393" s="8">
        <v>22</v>
      </c>
      <c r="F393" s="47">
        <f t="shared" si="228"/>
        <v>0.90598290598290598</v>
      </c>
      <c r="G393" s="8">
        <v>253</v>
      </c>
      <c r="H393" s="8">
        <v>19</v>
      </c>
      <c r="I393" s="47">
        <f t="shared" si="231"/>
        <v>0.92490118577075098</v>
      </c>
      <c r="J393" s="8">
        <v>557</v>
      </c>
      <c r="K393" s="8">
        <v>89</v>
      </c>
      <c r="L393" s="47">
        <f t="shared" si="229"/>
        <v>0.84021543985637348</v>
      </c>
      <c r="M393" s="37">
        <v>7.7</v>
      </c>
      <c r="N393" s="37">
        <v>7.8</v>
      </c>
      <c r="O393" s="8">
        <v>1639</v>
      </c>
      <c r="P393" s="8">
        <v>1378</v>
      </c>
      <c r="Q393" s="48">
        <v>0.9</v>
      </c>
      <c r="R393" s="48">
        <v>0.7</v>
      </c>
      <c r="S393" s="48">
        <v>104.8</v>
      </c>
      <c r="T393" s="48">
        <v>52.2</v>
      </c>
      <c r="U393" s="48"/>
      <c r="V393" s="48">
        <v>9.1</v>
      </c>
      <c r="W393" s="48">
        <v>5</v>
      </c>
      <c r="X393" s="48"/>
      <c r="Y393" s="8">
        <v>21928</v>
      </c>
      <c r="Z393" s="9">
        <f t="shared" si="230"/>
        <v>0.78169114501639814</v>
      </c>
      <c r="AA393" s="60">
        <f t="shared" si="232"/>
        <v>0.55864197530864201</v>
      </c>
      <c r="AB393" s="61">
        <f t="shared" si="233"/>
        <v>211.77</v>
      </c>
      <c r="AC393" s="62">
        <f t="shared" si="234"/>
        <v>0.37349206349206349</v>
      </c>
      <c r="AD393" s="63">
        <f t="shared" si="235"/>
        <v>228.965</v>
      </c>
      <c r="AE393" s="62">
        <f t="shared" si="236"/>
        <v>0.28267283950617283</v>
      </c>
      <c r="AF393" s="89">
        <f t="shared" si="237"/>
        <v>3052.8666666666668</v>
      </c>
    </row>
    <row r="394" spans="1:32" x14ac:dyDescent="0.25">
      <c r="A394" s="7" t="s">
        <v>26</v>
      </c>
      <c r="B394" s="8">
        <v>31078</v>
      </c>
      <c r="C394" s="8">
        <v>1036</v>
      </c>
      <c r="D394" s="8">
        <v>286</v>
      </c>
      <c r="E394" s="8">
        <v>32</v>
      </c>
      <c r="F394" s="47">
        <f t="shared" si="228"/>
        <v>0.88811188811188813</v>
      </c>
      <c r="G394" s="8">
        <v>303</v>
      </c>
      <c r="H394" s="8">
        <v>21</v>
      </c>
      <c r="I394" s="47">
        <f t="shared" si="231"/>
        <v>0.93069306930693074</v>
      </c>
      <c r="J394" s="8">
        <v>598</v>
      </c>
      <c r="K394" s="8">
        <v>70</v>
      </c>
      <c r="L394" s="47">
        <f t="shared" si="229"/>
        <v>0.882943143812709</v>
      </c>
      <c r="M394" s="37">
        <v>7.7</v>
      </c>
      <c r="N394" s="37">
        <v>8.3000000000000007</v>
      </c>
      <c r="O394" s="8">
        <v>1613</v>
      </c>
      <c r="P394" s="8">
        <v>1276</v>
      </c>
      <c r="Q394" s="48">
        <v>0.8</v>
      </c>
      <c r="R394" s="48">
        <v>0.74</v>
      </c>
      <c r="S394" s="48">
        <v>74.8</v>
      </c>
      <c r="T394" s="48">
        <v>35.9</v>
      </c>
      <c r="U394" s="48"/>
      <c r="V394" s="48">
        <v>6.9</v>
      </c>
      <c r="W394" s="48">
        <v>2.8</v>
      </c>
      <c r="X394" s="48"/>
      <c r="Y394" s="8">
        <v>21737</v>
      </c>
      <c r="Z394" s="9">
        <f t="shared" si="230"/>
        <v>0.69943368299118347</v>
      </c>
      <c r="AA394" s="60">
        <f t="shared" si="232"/>
        <v>0.63950617283950617</v>
      </c>
      <c r="AB394" s="61">
        <f t="shared" si="233"/>
        <v>296.29599999999999</v>
      </c>
      <c r="AC394" s="62">
        <f t="shared" si="234"/>
        <v>0.52256790123456787</v>
      </c>
      <c r="AD394" s="63">
        <f t="shared" si="235"/>
        <v>313.90800000000002</v>
      </c>
      <c r="AE394" s="62">
        <f t="shared" si="236"/>
        <v>0.38754074074074074</v>
      </c>
      <c r="AF394" s="89">
        <f t="shared" si="237"/>
        <v>4185.4400000000005</v>
      </c>
    </row>
    <row r="395" spans="1:32" x14ac:dyDescent="0.25">
      <c r="A395" s="7" t="s">
        <v>27</v>
      </c>
      <c r="B395" s="8">
        <v>29889</v>
      </c>
      <c r="C395" s="8">
        <v>964</v>
      </c>
      <c r="D395" s="8">
        <v>246</v>
      </c>
      <c r="E395" s="8">
        <v>39</v>
      </c>
      <c r="F395" s="47">
        <f t="shared" si="228"/>
        <v>0.84146341463414631</v>
      </c>
      <c r="G395" s="8">
        <v>280</v>
      </c>
      <c r="H395" s="8">
        <v>14</v>
      </c>
      <c r="I395" s="47">
        <f t="shared" si="231"/>
        <v>0.95</v>
      </c>
      <c r="J395" s="8">
        <v>546</v>
      </c>
      <c r="K395" s="8">
        <v>54</v>
      </c>
      <c r="L395" s="47">
        <f t="shared" si="229"/>
        <v>0.90109890109890112</v>
      </c>
      <c r="M395" s="37">
        <v>7.6</v>
      </c>
      <c r="N395" s="37">
        <v>8.1999999999999993</v>
      </c>
      <c r="O395" s="8">
        <v>1667</v>
      </c>
      <c r="P395" s="8">
        <v>1454</v>
      </c>
      <c r="Q395" s="48">
        <v>0.8</v>
      </c>
      <c r="R395" s="48">
        <v>0.83</v>
      </c>
      <c r="S395" s="48">
        <v>71.8</v>
      </c>
      <c r="T395" s="48">
        <v>38.700000000000003</v>
      </c>
      <c r="U395" s="48"/>
      <c r="V395" s="48">
        <v>6.8</v>
      </c>
      <c r="W395" s="48">
        <v>2.9</v>
      </c>
      <c r="X395" s="48"/>
      <c r="Y395" s="8">
        <v>22150</v>
      </c>
      <c r="Z395" s="9">
        <f t="shared" si="230"/>
        <v>0.74107531198768772</v>
      </c>
      <c r="AA395" s="60">
        <f t="shared" si="232"/>
        <v>0.59506172839506177</v>
      </c>
      <c r="AB395" s="61">
        <f t="shared" si="233"/>
        <v>237.14400000000001</v>
      </c>
      <c r="AC395" s="62">
        <f t="shared" si="234"/>
        <v>0.41824338624338625</v>
      </c>
      <c r="AD395" s="63">
        <f t="shared" si="235"/>
        <v>269.92</v>
      </c>
      <c r="AE395" s="62">
        <f t="shared" si="236"/>
        <v>0.33323456790123457</v>
      </c>
      <c r="AF395" s="89">
        <f t="shared" si="237"/>
        <v>3598.9333333333334</v>
      </c>
    </row>
    <row r="396" spans="1:32" x14ac:dyDescent="0.25">
      <c r="A396" s="7" t="s">
        <v>28</v>
      </c>
      <c r="B396" s="8">
        <v>27658</v>
      </c>
      <c r="C396" s="8">
        <v>892</v>
      </c>
      <c r="D396" s="8">
        <v>166</v>
      </c>
      <c r="E396" s="8">
        <v>23</v>
      </c>
      <c r="F396" s="47">
        <f t="shared" si="228"/>
        <v>0.86144578313253017</v>
      </c>
      <c r="G396" s="8">
        <v>226</v>
      </c>
      <c r="H396" s="8">
        <v>13</v>
      </c>
      <c r="I396" s="47">
        <f t="shared" si="231"/>
        <v>0.94247787610619471</v>
      </c>
      <c r="J396" s="8">
        <v>409</v>
      </c>
      <c r="K396" s="8">
        <v>46</v>
      </c>
      <c r="L396" s="47">
        <f t="shared" si="229"/>
        <v>0.8875305623471883</v>
      </c>
      <c r="M396" s="37">
        <v>7.5</v>
      </c>
      <c r="N396" s="37">
        <v>7.8</v>
      </c>
      <c r="O396" s="8">
        <v>1713</v>
      </c>
      <c r="P396" s="8">
        <v>1541</v>
      </c>
      <c r="Q396" s="48">
        <v>0.5</v>
      </c>
      <c r="R396" s="48">
        <v>0.59</v>
      </c>
      <c r="S396" s="48">
        <v>65.099999999999994</v>
      </c>
      <c r="T396" s="48">
        <v>36.4</v>
      </c>
      <c r="U396" s="48"/>
      <c r="V396" s="48">
        <v>6.4</v>
      </c>
      <c r="W396" s="48">
        <v>1.5</v>
      </c>
      <c r="X396" s="48"/>
      <c r="Y396" s="8">
        <v>22945</v>
      </c>
      <c r="Z396" s="9">
        <f t="shared" si="230"/>
        <v>0.82959722322655294</v>
      </c>
      <c r="AA396" s="60">
        <f t="shared" si="232"/>
        <v>0.55061728395061726</v>
      </c>
      <c r="AB396" s="61">
        <f t="shared" si="233"/>
        <v>148.072</v>
      </c>
      <c r="AC396" s="62">
        <f t="shared" si="234"/>
        <v>0.26114991181657848</v>
      </c>
      <c r="AD396" s="63">
        <f t="shared" si="235"/>
        <v>201.59200000000001</v>
      </c>
      <c r="AE396" s="62">
        <f t="shared" si="236"/>
        <v>0.24887901234567902</v>
      </c>
      <c r="AF396" s="89">
        <f t="shared" si="237"/>
        <v>2687.8933333333334</v>
      </c>
    </row>
    <row r="397" spans="1:32" x14ac:dyDescent="0.25">
      <c r="A397" s="7" t="s">
        <v>29</v>
      </c>
      <c r="B397" s="8">
        <v>28182</v>
      </c>
      <c r="C397" s="41">
        <v>939</v>
      </c>
      <c r="D397" s="8">
        <v>188</v>
      </c>
      <c r="E397" s="8">
        <v>24</v>
      </c>
      <c r="F397" s="47">
        <f t="shared" si="228"/>
        <v>0.87234042553191493</v>
      </c>
      <c r="G397" s="8">
        <v>223</v>
      </c>
      <c r="H397" s="8">
        <v>13</v>
      </c>
      <c r="I397" s="47">
        <f t="shared" si="231"/>
        <v>0.94170403587443952</v>
      </c>
      <c r="J397" s="8">
        <v>459</v>
      </c>
      <c r="K397" s="8">
        <v>48</v>
      </c>
      <c r="L397" s="47">
        <f t="shared" si="229"/>
        <v>0.89542483660130723</v>
      </c>
      <c r="M397" s="37">
        <v>7.7</v>
      </c>
      <c r="N397" s="37">
        <v>7.9</v>
      </c>
      <c r="O397" s="8">
        <v>1638</v>
      </c>
      <c r="P397" s="8">
        <v>1305</v>
      </c>
      <c r="Q397" s="48">
        <v>0.5</v>
      </c>
      <c r="R397" s="48">
        <v>0.6</v>
      </c>
      <c r="S397" s="48">
        <v>86.7</v>
      </c>
      <c r="T397" s="48">
        <v>48.6</v>
      </c>
      <c r="U397" s="48"/>
      <c r="V397" s="48">
        <v>7.9</v>
      </c>
      <c r="W397" s="48">
        <v>1.2</v>
      </c>
      <c r="X397" s="48"/>
      <c r="Y397" s="8">
        <v>22326</v>
      </c>
      <c r="Z397" s="9">
        <f t="shared" si="230"/>
        <v>0.79220779220779225</v>
      </c>
      <c r="AA397" s="60">
        <f t="shared" si="232"/>
        <v>0.57962962962962961</v>
      </c>
      <c r="AB397" s="61">
        <f t="shared" si="233"/>
        <v>176.53200000000001</v>
      </c>
      <c r="AC397" s="62">
        <f t="shared" si="234"/>
        <v>0.31134391534391537</v>
      </c>
      <c r="AD397" s="63">
        <f t="shared" si="235"/>
        <v>209.39699999999999</v>
      </c>
      <c r="AE397" s="62">
        <f t="shared" si="236"/>
        <v>0.25851481481481481</v>
      </c>
      <c r="AF397" s="89">
        <f t="shared" si="237"/>
        <v>2791.96</v>
      </c>
    </row>
    <row r="398" spans="1:32" x14ac:dyDescent="0.25">
      <c r="A398" s="7" t="s">
        <v>36</v>
      </c>
      <c r="B398" s="8">
        <v>45735</v>
      </c>
      <c r="C398" s="8">
        <v>1475</v>
      </c>
      <c r="D398" s="8">
        <v>241</v>
      </c>
      <c r="E398" s="8">
        <v>24</v>
      </c>
      <c r="F398" s="47">
        <f t="shared" si="228"/>
        <v>0.90041493775933612</v>
      </c>
      <c r="G398" s="8">
        <v>272</v>
      </c>
      <c r="H398" s="8">
        <v>11</v>
      </c>
      <c r="I398" s="47">
        <f t="shared" si="231"/>
        <v>0.9595588235294118</v>
      </c>
      <c r="J398" s="8">
        <v>525</v>
      </c>
      <c r="K398" s="8">
        <v>39</v>
      </c>
      <c r="L398" s="47">
        <f t="shared" si="229"/>
        <v>0.92571428571428571</v>
      </c>
      <c r="M398" s="37">
        <v>7.9</v>
      </c>
      <c r="N398" s="37">
        <v>7.9</v>
      </c>
      <c r="O398" s="8">
        <v>1629</v>
      </c>
      <c r="P398" s="8">
        <v>1243</v>
      </c>
      <c r="Q398" s="48">
        <v>0.48911111111111105</v>
      </c>
      <c r="R398" s="48">
        <v>0.5908888888888888</v>
      </c>
      <c r="S398" s="48">
        <v>75.488888888888894</v>
      </c>
      <c r="T398" s="48">
        <v>34.966666666666669</v>
      </c>
      <c r="U398" s="48"/>
      <c r="V398" s="48">
        <v>6.3655555555555559</v>
      </c>
      <c r="W398" s="48">
        <v>1.4945555555555554</v>
      </c>
      <c r="X398" s="48"/>
      <c r="Y398" s="8">
        <v>24056</v>
      </c>
      <c r="Z398" s="9">
        <f t="shared" si="230"/>
        <v>0.52598666229364821</v>
      </c>
      <c r="AA398" s="60">
        <f t="shared" si="232"/>
        <v>0.91049382716049387</v>
      </c>
      <c r="AB398" s="61">
        <f t="shared" si="233"/>
        <v>355.47500000000002</v>
      </c>
      <c r="AC398" s="62">
        <f t="shared" si="234"/>
        <v>0.62694003527336861</v>
      </c>
      <c r="AD398" s="63">
        <f t="shared" si="235"/>
        <v>401.2</v>
      </c>
      <c r="AE398" s="62">
        <f t="shared" si="236"/>
        <v>0.49530864197530861</v>
      </c>
      <c r="AF398" s="89">
        <f t="shared" si="237"/>
        <v>5349.333333333333</v>
      </c>
    </row>
    <row r="399" spans="1:32" x14ac:dyDescent="0.25">
      <c r="A399" s="7" t="s">
        <v>30</v>
      </c>
      <c r="B399" s="8">
        <v>51687</v>
      </c>
      <c r="C399" s="8">
        <v>1723</v>
      </c>
      <c r="D399" s="8">
        <v>155</v>
      </c>
      <c r="E399" s="8">
        <v>8</v>
      </c>
      <c r="F399" s="47">
        <f t="shared" si="228"/>
        <v>0.94838709677419353</v>
      </c>
      <c r="G399" s="8">
        <v>194</v>
      </c>
      <c r="H399" s="8">
        <v>15</v>
      </c>
      <c r="I399" s="47">
        <f t="shared" si="231"/>
        <v>0.92268041237113407</v>
      </c>
      <c r="J399" s="8">
        <v>333</v>
      </c>
      <c r="K399" s="8">
        <v>41</v>
      </c>
      <c r="L399" s="47">
        <f t="shared" si="229"/>
        <v>0.87687687687687688</v>
      </c>
      <c r="M399" s="37">
        <v>7.9</v>
      </c>
      <c r="N399" s="37">
        <v>7.8</v>
      </c>
      <c r="O399" s="8">
        <v>1352</v>
      </c>
      <c r="P399" s="8">
        <v>1024</v>
      </c>
      <c r="Q399" s="48">
        <v>1.3</v>
      </c>
      <c r="R399" s="48">
        <v>1.3</v>
      </c>
      <c r="S399" s="48">
        <v>65.3</v>
      </c>
      <c r="T399" s="48">
        <v>25.6</v>
      </c>
      <c r="U399" s="48"/>
      <c r="V399" s="48">
        <v>5.8</v>
      </c>
      <c r="W399" s="48">
        <v>1.9</v>
      </c>
      <c r="X399" s="48"/>
      <c r="Y399" s="8">
        <v>23397</v>
      </c>
      <c r="Z399" s="9">
        <f t="shared" si="230"/>
        <v>0.45266701491671019</v>
      </c>
      <c r="AA399" s="60">
        <f t="shared" si="232"/>
        <v>1.0635802469135802</v>
      </c>
      <c r="AB399" s="61">
        <f t="shared" si="233"/>
        <v>267.065</v>
      </c>
      <c r="AC399" s="62">
        <f t="shared" si="234"/>
        <v>0.4710141093474427</v>
      </c>
      <c r="AD399" s="63">
        <f t="shared" si="235"/>
        <v>334.262</v>
      </c>
      <c r="AE399" s="62">
        <f t="shared" si="236"/>
        <v>0.41266913580246911</v>
      </c>
      <c r="AF399" s="89">
        <f t="shared" si="237"/>
        <v>4456.8266666666668</v>
      </c>
    </row>
    <row r="400" spans="1:32" ht="13" thickBot="1" x14ac:dyDescent="0.3">
      <c r="A400" s="7" t="s">
        <v>31</v>
      </c>
      <c r="B400" s="8">
        <v>32834</v>
      </c>
      <c r="C400" s="8">
        <v>1059</v>
      </c>
      <c r="D400" s="8">
        <v>267</v>
      </c>
      <c r="E400" s="8">
        <v>10</v>
      </c>
      <c r="F400" s="47">
        <f t="shared" si="228"/>
        <v>0.96254681647940077</v>
      </c>
      <c r="G400" s="8">
        <v>256</v>
      </c>
      <c r="H400" s="8">
        <v>19</v>
      </c>
      <c r="I400" s="47">
        <f t="shared" si="231"/>
        <v>0.92578125</v>
      </c>
      <c r="J400" s="8">
        <v>499</v>
      </c>
      <c r="K400" s="8">
        <v>48</v>
      </c>
      <c r="L400" s="47">
        <f t="shared" si="229"/>
        <v>0.90380761523046094</v>
      </c>
      <c r="M400" s="37">
        <v>8.15</v>
      </c>
      <c r="N400" s="37">
        <v>8.0399999999999991</v>
      </c>
      <c r="O400" s="8">
        <v>1673</v>
      </c>
      <c r="P400" s="8">
        <v>1320</v>
      </c>
      <c r="Q400" s="48">
        <v>4.2</v>
      </c>
      <c r="R400" s="48">
        <v>1.2</v>
      </c>
      <c r="S400" s="48">
        <v>92.9</v>
      </c>
      <c r="T400" s="48">
        <v>33.200000000000003</v>
      </c>
      <c r="U400" s="48"/>
      <c r="V400" s="48">
        <v>7.4</v>
      </c>
      <c r="W400" s="48">
        <v>2.2999999999999998</v>
      </c>
      <c r="X400" s="48"/>
      <c r="Y400" s="8">
        <v>23436</v>
      </c>
      <c r="Z400" s="9">
        <f t="shared" si="230"/>
        <v>0.71377230919169155</v>
      </c>
      <c r="AA400" s="60">
        <f t="shared" si="232"/>
        <v>0.65370370370370368</v>
      </c>
      <c r="AB400" s="61">
        <f t="shared" si="233"/>
        <v>282.75299999999999</v>
      </c>
      <c r="AC400" s="62">
        <f t="shared" si="234"/>
        <v>0.49868253968253967</v>
      </c>
      <c r="AD400" s="63">
        <f t="shared" si="235"/>
        <v>271.10399999999998</v>
      </c>
      <c r="AE400" s="62">
        <f t="shared" si="236"/>
        <v>0.33469629629629627</v>
      </c>
      <c r="AF400" s="89">
        <f t="shared" si="237"/>
        <v>3614.7200000000003</v>
      </c>
    </row>
    <row r="401" spans="1:32" ht="13.5" thickTop="1" thickBot="1" x14ac:dyDescent="0.3">
      <c r="A401" s="110" t="s">
        <v>121</v>
      </c>
      <c r="B401" s="106">
        <f>SUM(B389:B400)</f>
        <v>385327</v>
      </c>
      <c r="C401" s="107">
        <f>SUM(C389:C400)</f>
        <v>12681</v>
      </c>
      <c r="D401" s="107"/>
      <c r="E401" s="107"/>
      <c r="F401" s="107"/>
      <c r="G401" s="107"/>
      <c r="H401" s="107"/>
      <c r="I401" s="107"/>
      <c r="J401" s="107"/>
      <c r="K401" s="107"/>
      <c r="L401" s="107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6">
        <f>SUM(Y389:Y400)</f>
        <v>265967</v>
      </c>
      <c r="Z401" s="109"/>
      <c r="AA401" s="64"/>
      <c r="AB401" s="65"/>
      <c r="AC401" s="66"/>
      <c r="AD401" s="67"/>
      <c r="AE401" s="66"/>
      <c r="AF401" s="85"/>
    </row>
    <row r="402" spans="1:32" ht="13.5" thickTop="1" thickBot="1" x14ac:dyDescent="0.3">
      <c r="A402" s="111" t="s">
        <v>122</v>
      </c>
      <c r="B402" s="101">
        <f t="shared" ref="B402:K402" si="238">AVERAGE(B389:B400)</f>
        <v>32110.583333333332</v>
      </c>
      <c r="C402" s="102">
        <f t="shared" si="238"/>
        <v>1056.75</v>
      </c>
      <c r="D402" s="101">
        <f t="shared" si="238"/>
        <v>227.58333333333334</v>
      </c>
      <c r="E402" s="102">
        <f t="shared" si="238"/>
        <v>24.583333333333332</v>
      </c>
      <c r="F402" s="103">
        <f>AVERAGE(F389:F400)</f>
        <v>0.89162142467651284</v>
      </c>
      <c r="G402" s="101">
        <f>AVERAGE(G389:G400)</f>
        <v>265.75</v>
      </c>
      <c r="H402" s="102">
        <f>AVERAGE(H389:H400)</f>
        <v>17.833333333333332</v>
      </c>
      <c r="I402" s="103">
        <f>AVERAGE(I389:I400)</f>
        <v>0.93274103912067552</v>
      </c>
      <c r="J402" s="101">
        <f t="shared" si="238"/>
        <v>516.83333333333337</v>
      </c>
      <c r="K402" s="102">
        <f t="shared" si="238"/>
        <v>66.25</v>
      </c>
      <c r="L402" s="103">
        <f>AVERAGE(L389:L400)</f>
        <v>0.87338408528760725</v>
      </c>
      <c r="M402" s="102">
        <f t="shared" ref="M402:Z402" si="239">AVERAGE(M389:M400)</f>
        <v>7.7875000000000023</v>
      </c>
      <c r="N402" s="102">
        <f t="shared" si="239"/>
        <v>7.8950000000000005</v>
      </c>
      <c r="O402" s="102">
        <f t="shared" si="239"/>
        <v>1614.6666666666667</v>
      </c>
      <c r="P402" s="102">
        <f t="shared" si="239"/>
        <v>1336.4166666666667</v>
      </c>
      <c r="Q402" s="104">
        <f t="shared" si="239"/>
        <v>1.1907592592592593</v>
      </c>
      <c r="R402" s="104">
        <f t="shared" si="239"/>
        <v>0.78507407407407415</v>
      </c>
      <c r="S402" s="104">
        <f t="shared" si="239"/>
        <v>85.115740740740748</v>
      </c>
      <c r="T402" s="102">
        <f t="shared" si="239"/>
        <v>42.063888888888883</v>
      </c>
      <c r="U402" s="103"/>
      <c r="V402" s="104">
        <f t="shared" si="239"/>
        <v>7.5221296296296307</v>
      </c>
      <c r="W402" s="102">
        <f t="shared" si="239"/>
        <v>3.0078796296296293</v>
      </c>
      <c r="X402" s="103"/>
      <c r="Y402" s="101">
        <f t="shared" si="239"/>
        <v>22163.916666666668</v>
      </c>
      <c r="Z402" s="105">
        <f t="shared" si="239"/>
        <v>0.71669934912854194</v>
      </c>
      <c r="AA402" s="68">
        <f t="shared" ref="AA402" si="240">C402/$C$2</f>
        <v>0.65231481481481479</v>
      </c>
      <c r="AB402" s="69">
        <f t="shared" ref="AB402" si="241">(C402*D402)/1000</f>
        <v>240.49868749999999</v>
      </c>
      <c r="AC402" s="70">
        <f t="shared" si="234"/>
        <v>0.424159942680776</v>
      </c>
      <c r="AD402" s="71">
        <f t="shared" ref="AD402" si="242">(C402*G402)/1000</f>
        <v>280.83131250000002</v>
      </c>
      <c r="AE402" s="70">
        <f t="shared" si="236"/>
        <v>0.34670532407407412</v>
      </c>
      <c r="AF402" s="86">
        <f>AVERAGE(AF389:AF400)</f>
        <v>3686.6488888888894</v>
      </c>
    </row>
    <row r="404" spans="1:32" ht="13" thickBot="1" x14ac:dyDescent="0.3"/>
    <row r="405" spans="1:32" ht="13" thickTop="1" x14ac:dyDescent="0.25">
      <c r="A405" s="27" t="s">
        <v>5</v>
      </c>
      <c r="B405" s="28" t="s">
        <v>6</v>
      </c>
      <c r="C405" s="28" t="s">
        <v>6</v>
      </c>
      <c r="D405" s="28" t="s">
        <v>7</v>
      </c>
      <c r="E405" s="28" t="s">
        <v>8</v>
      </c>
      <c r="F405" s="38" t="s">
        <v>2</v>
      </c>
      <c r="G405" s="28" t="s">
        <v>9</v>
      </c>
      <c r="H405" s="28" t="s">
        <v>10</v>
      </c>
      <c r="I405" s="38" t="s">
        <v>3</v>
      </c>
      <c r="J405" s="28" t="s">
        <v>11</v>
      </c>
      <c r="K405" s="28" t="s">
        <v>12</v>
      </c>
      <c r="L405" s="38" t="s">
        <v>13</v>
      </c>
      <c r="M405" s="28" t="s">
        <v>61</v>
      </c>
      <c r="N405" s="28" t="s">
        <v>62</v>
      </c>
      <c r="O405" s="28" t="s">
        <v>63</v>
      </c>
      <c r="P405" s="28" t="s">
        <v>64</v>
      </c>
      <c r="Q405" s="28" t="s">
        <v>105</v>
      </c>
      <c r="R405" s="28" t="s">
        <v>106</v>
      </c>
      <c r="S405" s="28" t="s">
        <v>116</v>
      </c>
      <c r="T405" s="28" t="s">
        <v>117</v>
      </c>
      <c r="U405" s="28"/>
      <c r="V405" s="28" t="s">
        <v>118</v>
      </c>
      <c r="W405" s="28" t="s">
        <v>119</v>
      </c>
      <c r="X405" s="28"/>
      <c r="Y405" s="29" t="s">
        <v>46</v>
      </c>
      <c r="Z405" s="29" t="s">
        <v>14</v>
      </c>
      <c r="AA405" s="52" t="s">
        <v>47</v>
      </c>
      <c r="AB405" s="53" t="s">
        <v>48</v>
      </c>
      <c r="AC405" s="54" t="s">
        <v>49</v>
      </c>
      <c r="AD405" s="55" t="s">
        <v>47</v>
      </c>
      <c r="AE405" s="54" t="s">
        <v>47</v>
      </c>
      <c r="AF405" s="52" t="s">
        <v>140</v>
      </c>
    </row>
    <row r="406" spans="1:32" ht="13" thickBot="1" x14ac:dyDescent="0.3">
      <c r="A406" s="30" t="s">
        <v>123</v>
      </c>
      <c r="B406" s="31" t="s">
        <v>16</v>
      </c>
      <c r="C406" s="32" t="s">
        <v>17</v>
      </c>
      <c r="D406" s="31" t="s">
        <v>40</v>
      </c>
      <c r="E406" s="31" t="s">
        <v>40</v>
      </c>
      <c r="F406" s="39" t="s">
        <v>66</v>
      </c>
      <c r="G406" s="31" t="s">
        <v>40</v>
      </c>
      <c r="H406" s="31" t="s">
        <v>40</v>
      </c>
      <c r="I406" s="39" t="s">
        <v>66</v>
      </c>
      <c r="J406" s="31" t="s">
        <v>40</v>
      </c>
      <c r="K406" s="31" t="s">
        <v>40</v>
      </c>
      <c r="L406" s="39" t="s">
        <v>66</v>
      </c>
      <c r="M406" s="31"/>
      <c r="N406" s="31"/>
      <c r="O406" s="44"/>
      <c r="P406" s="44"/>
      <c r="Q406" s="44" t="s">
        <v>108</v>
      </c>
      <c r="R406" s="44" t="s">
        <v>108</v>
      </c>
      <c r="S406" s="44" t="s">
        <v>40</v>
      </c>
      <c r="T406" s="44" t="s">
        <v>40</v>
      </c>
      <c r="U406" s="44"/>
      <c r="V406" s="44" t="s">
        <v>40</v>
      </c>
      <c r="W406" s="44" t="s">
        <v>40</v>
      </c>
      <c r="X406" s="44"/>
      <c r="Y406" s="32" t="s">
        <v>51</v>
      </c>
      <c r="Z406" s="32" t="s">
        <v>20</v>
      </c>
      <c r="AA406" s="56" t="s">
        <v>6</v>
      </c>
      <c r="AB406" s="57" t="s">
        <v>52</v>
      </c>
      <c r="AC406" s="58" t="s">
        <v>53</v>
      </c>
      <c r="AD406" s="59" t="s">
        <v>54</v>
      </c>
      <c r="AE406" s="58" t="s">
        <v>55</v>
      </c>
      <c r="AF406" s="88" t="s">
        <v>141</v>
      </c>
    </row>
    <row r="407" spans="1:32" ht="13" thickTop="1" x14ac:dyDescent="0.25">
      <c r="A407" s="7" t="s">
        <v>21</v>
      </c>
      <c r="B407" s="8">
        <v>31293</v>
      </c>
      <c r="C407" s="8">
        <v>1009</v>
      </c>
      <c r="D407" s="8">
        <v>383</v>
      </c>
      <c r="E407" s="8">
        <v>28</v>
      </c>
      <c r="F407" s="47">
        <v>0.91</v>
      </c>
      <c r="G407" s="8">
        <v>414</v>
      </c>
      <c r="H407" s="8">
        <v>21</v>
      </c>
      <c r="I407" s="47">
        <v>0.95</v>
      </c>
      <c r="J407" s="8">
        <v>751</v>
      </c>
      <c r="K407" s="8">
        <v>80</v>
      </c>
      <c r="L407" s="47">
        <v>0.89</v>
      </c>
      <c r="M407" s="37">
        <v>8.07</v>
      </c>
      <c r="N407" s="37">
        <v>7.65</v>
      </c>
      <c r="O407" s="8">
        <v>1627</v>
      </c>
      <c r="P407" s="8">
        <v>1814</v>
      </c>
      <c r="Q407" s="48">
        <v>0.65500000000000003</v>
      </c>
      <c r="R407" s="48">
        <v>0.49</v>
      </c>
      <c r="S407" s="48">
        <v>108.3</v>
      </c>
      <c r="T407" s="48">
        <v>54.1</v>
      </c>
      <c r="U407" s="48"/>
      <c r="V407" s="48">
        <v>9.8000000000000007</v>
      </c>
      <c r="W407" s="48">
        <v>3.2</v>
      </c>
      <c r="X407" s="48"/>
      <c r="Y407" s="8">
        <v>23481</v>
      </c>
      <c r="Z407" s="9">
        <f t="shared" ref="Z407:Z418" si="243">Y407/B407</f>
        <v>0.75035950532067874</v>
      </c>
      <c r="AA407" s="60">
        <f>C407/$C$2</f>
        <v>0.62283950617283945</v>
      </c>
      <c r="AB407" s="61">
        <f>(C407*D407)/1000</f>
        <v>386.447</v>
      </c>
      <c r="AC407" s="62">
        <f>(AB407)/$E$3</f>
        <v>0.68156437389770719</v>
      </c>
      <c r="AD407" s="63">
        <f>(C407*G407)/1000</f>
        <v>417.726</v>
      </c>
      <c r="AE407" s="62">
        <f>(AD407)/$G$3</f>
        <v>0.51571111111111112</v>
      </c>
      <c r="AF407" s="89">
        <f>(0.8*C407*G407)/60</f>
        <v>5569.6800000000012</v>
      </c>
    </row>
    <row r="408" spans="1:32" x14ac:dyDescent="0.25">
      <c r="A408" s="7" t="s">
        <v>22</v>
      </c>
      <c r="B408" s="8">
        <v>28949</v>
      </c>
      <c r="C408" s="8">
        <v>1034</v>
      </c>
      <c r="D408" s="8">
        <v>350</v>
      </c>
      <c r="E408" s="8">
        <v>30</v>
      </c>
      <c r="F408" s="47">
        <v>0.91</v>
      </c>
      <c r="G408" s="8">
        <v>388</v>
      </c>
      <c r="H408" s="8">
        <v>23</v>
      </c>
      <c r="I408" s="47">
        <v>0.94</v>
      </c>
      <c r="J408" s="8">
        <v>758</v>
      </c>
      <c r="K408" s="8">
        <v>79</v>
      </c>
      <c r="L408" s="47">
        <v>0.9</v>
      </c>
      <c r="M408" s="37">
        <v>7.4809999999999999</v>
      </c>
      <c r="N408" s="37">
        <v>7.3079999999999998</v>
      </c>
      <c r="O408" s="8">
        <v>1522.125</v>
      </c>
      <c r="P408" s="8">
        <v>1190.625</v>
      </c>
      <c r="Q408" s="48">
        <v>0.161</v>
      </c>
      <c r="R408" s="48">
        <v>5.5E-2</v>
      </c>
      <c r="S408" s="48">
        <v>101.2</v>
      </c>
      <c r="T408" s="48">
        <v>48.2</v>
      </c>
      <c r="U408" s="48"/>
      <c r="V408" s="48">
        <v>10.8</v>
      </c>
      <c r="W408" s="48">
        <v>2.6</v>
      </c>
      <c r="X408" s="48"/>
      <c r="Y408" s="8">
        <v>20261</v>
      </c>
      <c r="Z408" s="9">
        <f t="shared" si="243"/>
        <v>0.69988600642509236</v>
      </c>
      <c r="AA408" s="60">
        <f t="shared" ref="AA408:AA418" si="244">C408/$C$2</f>
        <v>0.63827160493827162</v>
      </c>
      <c r="AB408" s="61">
        <f t="shared" ref="AB408:AB418" si="245">(C408*D408)/1000</f>
        <v>361.9</v>
      </c>
      <c r="AC408" s="62">
        <f t="shared" ref="AC408:AC420" si="246">(AB408)/$E$3</f>
        <v>0.63827160493827162</v>
      </c>
      <c r="AD408" s="63">
        <f t="shared" ref="AD408:AD418" si="247">(C408*G408)/1000</f>
        <v>401.19200000000001</v>
      </c>
      <c r="AE408" s="62">
        <f t="shared" ref="AE408:AE420" si="248">(AD408)/$G$3</f>
        <v>0.49529876543209878</v>
      </c>
      <c r="AF408" s="89">
        <f t="shared" ref="AF408:AF418" si="249">(0.8*C408*G408)/60</f>
        <v>5349.2266666666674</v>
      </c>
    </row>
    <row r="409" spans="1:32" x14ac:dyDescent="0.25">
      <c r="A409" s="7" t="s">
        <v>23</v>
      </c>
      <c r="B409" s="8">
        <v>31447</v>
      </c>
      <c r="C409" s="8">
        <v>1014</v>
      </c>
      <c r="D409" s="8">
        <v>324</v>
      </c>
      <c r="E409" s="8">
        <v>31</v>
      </c>
      <c r="F409" s="47">
        <v>0.9</v>
      </c>
      <c r="G409" s="8">
        <v>405</v>
      </c>
      <c r="H409" s="8">
        <v>21</v>
      </c>
      <c r="I409" s="47">
        <v>0.95</v>
      </c>
      <c r="J409" s="8">
        <v>807</v>
      </c>
      <c r="K409" s="8">
        <v>90</v>
      </c>
      <c r="L409" s="47">
        <v>0.89</v>
      </c>
      <c r="M409" s="37">
        <v>7.7350000000000003</v>
      </c>
      <c r="N409" s="37">
        <v>7.694</v>
      </c>
      <c r="O409" s="8">
        <v>1711.5</v>
      </c>
      <c r="P409" s="8">
        <v>1430.5</v>
      </c>
      <c r="Q409" s="48">
        <v>0.71499999999999997</v>
      </c>
      <c r="R409" s="48">
        <v>0.43099999999999999</v>
      </c>
      <c r="S409" s="48">
        <v>105.8</v>
      </c>
      <c r="T409" s="48">
        <v>50.3</v>
      </c>
      <c r="U409" s="48"/>
      <c r="V409" s="48">
        <v>10.5</v>
      </c>
      <c r="W409" s="48">
        <v>3.3</v>
      </c>
      <c r="X409" s="48"/>
      <c r="Y409" s="8">
        <v>22125</v>
      </c>
      <c r="Z409" s="9">
        <f t="shared" si="243"/>
        <v>0.70356472795497182</v>
      </c>
      <c r="AA409" s="60">
        <f t="shared" si="244"/>
        <v>0.62592592592592589</v>
      </c>
      <c r="AB409" s="61">
        <f t="shared" si="245"/>
        <v>328.536</v>
      </c>
      <c r="AC409" s="62">
        <f t="shared" si="246"/>
        <v>0.5794285714285714</v>
      </c>
      <c r="AD409" s="63">
        <f t="shared" si="247"/>
        <v>410.67</v>
      </c>
      <c r="AE409" s="62">
        <f t="shared" si="248"/>
        <v>0.50700000000000001</v>
      </c>
      <c r="AF409" s="89">
        <f t="shared" si="249"/>
        <v>5475.6</v>
      </c>
    </row>
    <row r="410" spans="1:32" x14ac:dyDescent="0.25">
      <c r="A410" s="7" t="s">
        <v>24</v>
      </c>
      <c r="B410" s="8">
        <v>31962</v>
      </c>
      <c r="C410" s="8">
        <v>1065</v>
      </c>
      <c r="D410" s="8">
        <v>152</v>
      </c>
      <c r="E410" s="8">
        <v>20</v>
      </c>
      <c r="F410" s="47">
        <v>0.87</v>
      </c>
      <c r="G410" s="8">
        <v>213</v>
      </c>
      <c r="H410" s="8">
        <v>21</v>
      </c>
      <c r="I410" s="47">
        <v>0.9</v>
      </c>
      <c r="J410" s="8">
        <v>389</v>
      </c>
      <c r="K410" s="8">
        <v>84</v>
      </c>
      <c r="L410" s="47">
        <v>0.78</v>
      </c>
      <c r="M410" s="37">
        <v>7.8040000000000003</v>
      </c>
      <c r="N410" s="37">
        <v>7.556</v>
      </c>
      <c r="O410" s="8">
        <v>1574.778</v>
      </c>
      <c r="P410" s="8">
        <v>1370.3330000000001</v>
      </c>
      <c r="Q410" s="48">
        <v>1.9610000000000001</v>
      </c>
      <c r="R410" s="48">
        <v>0.57199999999999995</v>
      </c>
      <c r="S410" s="48">
        <v>71.900000000000006</v>
      </c>
      <c r="T410" s="48">
        <v>45.6</v>
      </c>
      <c r="U410" s="48"/>
      <c r="V410" s="48">
        <v>8.1999999999999993</v>
      </c>
      <c r="W410" s="48">
        <v>3.5</v>
      </c>
      <c r="X410" s="48"/>
      <c r="Y410" s="8">
        <v>21455</v>
      </c>
      <c r="Z410" s="9">
        <f t="shared" si="243"/>
        <v>0.67126587823039863</v>
      </c>
      <c r="AA410" s="60">
        <f t="shared" si="244"/>
        <v>0.65740740740740744</v>
      </c>
      <c r="AB410" s="61">
        <f t="shared" si="245"/>
        <v>161.88</v>
      </c>
      <c r="AC410" s="62">
        <f t="shared" si="246"/>
        <v>0.28550264550264548</v>
      </c>
      <c r="AD410" s="63">
        <f t="shared" si="247"/>
        <v>226.845</v>
      </c>
      <c r="AE410" s="62">
        <f t="shared" si="248"/>
        <v>0.28005555555555556</v>
      </c>
      <c r="AF410" s="89">
        <f t="shared" si="249"/>
        <v>3024.6</v>
      </c>
    </row>
    <row r="411" spans="1:32" x14ac:dyDescent="0.25">
      <c r="A411" s="7" t="s">
        <v>25</v>
      </c>
      <c r="B411" s="8">
        <v>41973</v>
      </c>
      <c r="C411" s="8">
        <v>1354</v>
      </c>
      <c r="D411" s="8">
        <v>285</v>
      </c>
      <c r="E411" s="8">
        <v>17</v>
      </c>
      <c r="F411" s="47">
        <v>0.94</v>
      </c>
      <c r="G411" s="8">
        <v>261</v>
      </c>
      <c r="H411" s="8">
        <v>21</v>
      </c>
      <c r="I411" s="47">
        <v>0.92</v>
      </c>
      <c r="J411" s="8">
        <v>512</v>
      </c>
      <c r="K411" s="8">
        <v>65</v>
      </c>
      <c r="L411" s="47">
        <v>0.87</v>
      </c>
      <c r="M411" s="37">
        <v>7.7359999999999998</v>
      </c>
      <c r="N411" s="37">
        <v>7.6529999999999996</v>
      </c>
      <c r="O411" s="8">
        <v>1525.6669999999999</v>
      </c>
      <c r="P411" s="8">
        <v>1367</v>
      </c>
      <c r="Q411" s="48">
        <v>1.1859999999999999</v>
      </c>
      <c r="R411" s="48">
        <v>0.59099999999999997</v>
      </c>
      <c r="S411" s="48">
        <v>78.900000000000006</v>
      </c>
      <c r="T411" s="48">
        <v>48.8</v>
      </c>
      <c r="U411" s="48"/>
      <c r="V411" s="48">
        <v>7.9</v>
      </c>
      <c r="W411" s="48">
        <v>3.2</v>
      </c>
      <c r="X411" s="48"/>
      <c r="Y411" s="8">
        <v>22500</v>
      </c>
      <c r="Z411" s="9">
        <f t="shared" si="243"/>
        <v>0.53605889500393111</v>
      </c>
      <c r="AA411" s="60">
        <f t="shared" si="244"/>
        <v>0.83580246913580247</v>
      </c>
      <c r="AB411" s="61">
        <f t="shared" si="245"/>
        <v>385.89</v>
      </c>
      <c r="AC411" s="62">
        <f t="shared" si="246"/>
        <v>0.68058201058201051</v>
      </c>
      <c r="AD411" s="63">
        <f t="shared" si="247"/>
        <v>353.39400000000001</v>
      </c>
      <c r="AE411" s="62">
        <f t="shared" si="248"/>
        <v>0.43628888888888889</v>
      </c>
      <c r="AF411" s="89">
        <f t="shared" si="249"/>
        <v>4711.92</v>
      </c>
    </row>
    <row r="412" spans="1:32" x14ac:dyDescent="0.25">
      <c r="A412" s="7" t="s">
        <v>26</v>
      </c>
      <c r="B412" s="8">
        <v>31093</v>
      </c>
      <c r="C412" s="8">
        <v>1036</v>
      </c>
      <c r="D412" s="8">
        <v>232</v>
      </c>
      <c r="E412" s="8">
        <v>27</v>
      </c>
      <c r="F412" s="47">
        <v>0.89</v>
      </c>
      <c r="G412" s="8">
        <v>233</v>
      </c>
      <c r="H412" s="8">
        <v>21</v>
      </c>
      <c r="I412" s="47">
        <v>0.91</v>
      </c>
      <c r="J412" s="8">
        <v>491</v>
      </c>
      <c r="K412" s="8">
        <v>63</v>
      </c>
      <c r="L412" s="47">
        <v>0.87</v>
      </c>
      <c r="M412" s="37">
        <v>7.6959999999999997</v>
      </c>
      <c r="N412" s="37">
        <v>16.286000000000001</v>
      </c>
      <c r="O412" s="8">
        <v>1636.125</v>
      </c>
      <c r="P412" s="8">
        <v>1496.875</v>
      </c>
      <c r="Q412" s="48">
        <v>0.86299999999999999</v>
      </c>
      <c r="R412" s="48">
        <v>0.65500000000000003</v>
      </c>
      <c r="S412" s="48">
        <v>74</v>
      </c>
      <c r="T412" s="48">
        <v>37.200000000000003</v>
      </c>
      <c r="U412" s="48"/>
      <c r="V412" s="48">
        <v>7</v>
      </c>
      <c r="W412" s="48">
        <v>2.1</v>
      </c>
      <c r="X412" s="48"/>
      <c r="Y412" s="8">
        <v>21258</v>
      </c>
      <c r="Z412" s="9">
        <f t="shared" si="243"/>
        <v>0.68369086289518544</v>
      </c>
      <c r="AA412" s="60">
        <f t="shared" si="244"/>
        <v>0.63950617283950617</v>
      </c>
      <c r="AB412" s="61">
        <f t="shared" si="245"/>
        <v>240.352</v>
      </c>
      <c r="AC412" s="62">
        <f t="shared" si="246"/>
        <v>0.42390123456790124</v>
      </c>
      <c r="AD412" s="63">
        <f t="shared" si="247"/>
        <v>241.38800000000001</v>
      </c>
      <c r="AE412" s="62">
        <f t="shared" si="248"/>
        <v>0.29800987654320987</v>
      </c>
      <c r="AF412" s="89">
        <f t="shared" si="249"/>
        <v>3218.5066666666671</v>
      </c>
    </row>
    <row r="413" spans="1:32" x14ac:dyDescent="0.25">
      <c r="A413" s="7" t="s">
        <v>27</v>
      </c>
      <c r="B413" s="8">
        <v>28634</v>
      </c>
      <c r="C413" s="8">
        <v>924</v>
      </c>
      <c r="D413" s="8">
        <v>161</v>
      </c>
      <c r="E413" s="8">
        <v>23</v>
      </c>
      <c r="F413" s="47">
        <v>0.86</v>
      </c>
      <c r="G413" s="8">
        <v>201</v>
      </c>
      <c r="H413" s="8">
        <v>16</v>
      </c>
      <c r="I413" s="47">
        <v>0.92</v>
      </c>
      <c r="J413" s="8">
        <v>405</v>
      </c>
      <c r="K413" s="8">
        <v>46</v>
      </c>
      <c r="L413" s="47">
        <v>0.89</v>
      </c>
      <c r="M413" s="37">
        <v>7.4409999999999998</v>
      </c>
      <c r="N413" s="37">
        <v>7.8259999999999996</v>
      </c>
      <c r="O413" s="8">
        <v>1517.9</v>
      </c>
      <c r="P413" s="8">
        <v>1473.6</v>
      </c>
      <c r="Q413" s="48">
        <v>0.80600000000000005</v>
      </c>
      <c r="R413" s="48">
        <v>0.48799999999999999</v>
      </c>
      <c r="S413" s="48">
        <v>68.3</v>
      </c>
      <c r="T413" s="48">
        <v>44</v>
      </c>
      <c r="U413" s="48"/>
      <c r="V413" s="48">
        <v>6.8</v>
      </c>
      <c r="W413" s="48">
        <v>2.6</v>
      </c>
      <c r="X413" s="48"/>
      <c r="Y413" s="8">
        <v>21714</v>
      </c>
      <c r="Z413" s="9">
        <f t="shared" si="243"/>
        <v>0.75832925892295877</v>
      </c>
      <c r="AA413" s="60">
        <f t="shared" si="244"/>
        <v>0.57037037037037042</v>
      </c>
      <c r="AB413" s="61">
        <f t="shared" si="245"/>
        <v>148.76400000000001</v>
      </c>
      <c r="AC413" s="62">
        <f t="shared" si="246"/>
        <v>0.26237037037037036</v>
      </c>
      <c r="AD413" s="63">
        <f t="shared" si="247"/>
        <v>185.72399999999999</v>
      </c>
      <c r="AE413" s="62">
        <f t="shared" si="248"/>
        <v>0.22928888888888888</v>
      </c>
      <c r="AF413" s="89">
        <f t="shared" si="249"/>
        <v>2476.3200000000002</v>
      </c>
    </row>
    <row r="414" spans="1:32" x14ac:dyDescent="0.25">
      <c r="A414" s="7" t="s">
        <v>28</v>
      </c>
      <c r="B414" s="8">
        <v>29438</v>
      </c>
      <c r="C414" s="8">
        <v>950</v>
      </c>
      <c r="D414" s="8">
        <v>292</v>
      </c>
      <c r="E414" s="8">
        <v>23</v>
      </c>
      <c r="F414" s="47">
        <v>0.92</v>
      </c>
      <c r="G414" s="8">
        <v>250</v>
      </c>
      <c r="H414" s="8">
        <v>18</v>
      </c>
      <c r="I414" s="47">
        <v>0.93</v>
      </c>
      <c r="J414" s="8">
        <v>494</v>
      </c>
      <c r="K414" s="8">
        <v>50</v>
      </c>
      <c r="L414" s="47">
        <v>0.9</v>
      </c>
      <c r="M414" s="37">
        <v>7.5359999999999996</v>
      </c>
      <c r="N414" s="37">
        <v>7.9889999999999999</v>
      </c>
      <c r="O414" s="8">
        <v>1328.125</v>
      </c>
      <c r="P414" s="8">
        <v>1306</v>
      </c>
      <c r="Q414" s="48">
        <v>0.47</v>
      </c>
      <c r="R414" s="48">
        <v>0.46</v>
      </c>
      <c r="S414" s="48">
        <v>66.3</v>
      </c>
      <c r="T414" s="48">
        <v>42.3</v>
      </c>
      <c r="U414" s="48"/>
      <c r="V414" s="48">
        <v>6.9</v>
      </c>
      <c r="W414" s="48">
        <v>1.7</v>
      </c>
      <c r="X414" s="48"/>
      <c r="Y414" s="8">
        <v>21139</v>
      </c>
      <c r="Z414" s="9">
        <f t="shared" si="243"/>
        <v>0.71808546776275561</v>
      </c>
      <c r="AA414" s="60">
        <f t="shared" si="244"/>
        <v>0.5864197530864198</v>
      </c>
      <c r="AB414" s="61">
        <f t="shared" si="245"/>
        <v>277.39999999999998</v>
      </c>
      <c r="AC414" s="62">
        <f t="shared" si="246"/>
        <v>0.48924162257495585</v>
      </c>
      <c r="AD414" s="63">
        <f t="shared" si="247"/>
        <v>237.5</v>
      </c>
      <c r="AE414" s="62">
        <f t="shared" si="248"/>
        <v>0.2932098765432099</v>
      </c>
      <c r="AF414" s="89">
        <f t="shared" si="249"/>
        <v>3166.6666666666665</v>
      </c>
    </row>
    <row r="415" spans="1:32" x14ac:dyDescent="0.25">
      <c r="A415" s="7" t="s">
        <v>29</v>
      </c>
      <c r="B415" s="8">
        <v>36622</v>
      </c>
      <c r="C415" s="41">
        <v>1221</v>
      </c>
      <c r="D415" s="8">
        <v>174</v>
      </c>
      <c r="E415" s="8">
        <v>31</v>
      </c>
      <c r="F415" s="47">
        <v>0.82</v>
      </c>
      <c r="G415" s="8">
        <v>208</v>
      </c>
      <c r="H415" s="8">
        <v>17</v>
      </c>
      <c r="I415" s="47">
        <v>0.92</v>
      </c>
      <c r="J415" s="8">
        <v>433</v>
      </c>
      <c r="K415" s="8">
        <v>50</v>
      </c>
      <c r="L415" s="47">
        <v>0.89</v>
      </c>
      <c r="M415" s="37">
        <v>7.69</v>
      </c>
      <c r="N415" s="37">
        <v>15.37</v>
      </c>
      <c r="O415" s="8">
        <v>1564.556</v>
      </c>
      <c r="P415" s="8">
        <v>1266.444</v>
      </c>
      <c r="Q415" s="48">
        <v>0.66</v>
      </c>
      <c r="R415" s="48">
        <v>0.623</v>
      </c>
      <c r="S415" s="48">
        <v>80.5</v>
      </c>
      <c r="T415" s="48">
        <v>35.1</v>
      </c>
      <c r="U415" s="48"/>
      <c r="V415" s="48">
        <v>7.2</v>
      </c>
      <c r="W415" s="48">
        <v>1.6</v>
      </c>
      <c r="X415" s="48"/>
      <c r="Y415" s="8">
        <v>21139</v>
      </c>
      <c r="Z415" s="9">
        <f t="shared" si="243"/>
        <v>0.57722134236251432</v>
      </c>
      <c r="AA415" s="60">
        <f t="shared" si="244"/>
        <v>0.75370370370370365</v>
      </c>
      <c r="AB415" s="61">
        <f t="shared" si="245"/>
        <v>212.45400000000001</v>
      </c>
      <c r="AC415" s="62">
        <f t="shared" si="246"/>
        <v>0.3746984126984127</v>
      </c>
      <c r="AD415" s="63">
        <f t="shared" si="247"/>
        <v>253.96799999999999</v>
      </c>
      <c r="AE415" s="62">
        <f t="shared" si="248"/>
        <v>0.31354074074074073</v>
      </c>
      <c r="AF415" s="89">
        <f t="shared" si="249"/>
        <v>3386.2400000000002</v>
      </c>
    </row>
    <row r="416" spans="1:32" x14ac:dyDescent="0.25">
      <c r="A416" s="7" t="s">
        <v>36</v>
      </c>
      <c r="B416" s="8">
        <v>34833</v>
      </c>
      <c r="C416" s="8">
        <v>1124</v>
      </c>
      <c r="D416" s="8">
        <v>231</v>
      </c>
      <c r="E416" s="8">
        <v>42</v>
      </c>
      <c r="F416" s="47">
        <v>0.82</v>
      </c>
      <c r="G416" s="8">
        <v>260</v>
      </c>
      <c r="H416" s="8">
        <v>16</v>
      </c>
      <c r="I416" s="47">
        <v>0.94</v>
      </c>
      <c r="J416" s="8">
        <v>550</v>
      </c>
      <c r="K416" s="8">
        <v>48</v>
      </c>
      <c r="L416" s="47">
        <v>0.91</v>
      </c>
      <c r="M416" s="37">
        <v>7.7519999999999998</v>
      </c>
      <c r="N416" s="37">
        <v>8.0990000000000002</v>
      </c>
      <c r="O416" s="8">
        <v>1478.1110000000001</v>
      </c>
      <c r="P416" s="8">
        <v>1199</v>
      </c>
      <c r="Q416" s="48">
        <v>0.61</v>
      </c>
      <c r="R416" s="48">
        <v>0.82199999999999995</v>
      </c>
      <c r="S416" s="48">
        <v>85</v>
      </c>
      <c r="T416" s="48">
        <v>36</v>
      </c>
      <c r="U416" s="48"/>
      <c r="V416" s="48">
        <v>7.7</v>
      </c>
      <c r="W416" s="48">
        <v>1.4</v>
      </c>
      <c r="X416" s="48"/>
      <c r="Y416" s="8">
        <v>20253</v>
      </c>
      <c r="Z416" s="9">
        <f t="shared" si="243"/>
        <v>0.58143140125742832</v>
      </c>
      <c r="AA416" s="60">
        <f t="shared" si="244"/>
        <v>0.6938271604938272</v>
      </c>
      <c r="AB416" s="61">
        <f t="shared" si="245"/>
        <v>259.64400000000001</v>
      </c>
      <c r="AC416" s="62">
        <f t="shared" si="246"/>
        <v>0.45792592592592596</v>
      </c>
      <c r="AD416" s="63">
        <f t="shared" si="247"/>
        <v>292.24</v>
      </c>
      <c r="AE416" s="62">
        <f t="shared" si="248"/>
        <v>0.36079012345679012</v>
      </c>
      <c r="AF416" s="89">
        <f t="shared" si="249"/>
        <v>3896.5333333333333</v>
      </c>
    </row>
    <row r="417" spans="1:32" x14ac:dyDescent="0.25">
      <c r="A417" s="7" t="s">
        <v>30</v>
      </c>
      <c r="B417" s="8">
        <v>32564</v>
      </c>
      <c r="C417" s="8">
        <f>B417/30</f>
        <v>1085.4666666666667</v>
      </c>
      <c r="D417" s="8">
        <v>228</v>
      </c>
      <c r="E417" s="8">
        <v>24</v>
      </c>
      <c r="F417" s="47">
        <v>0.9</v>
      </c>
      <c r="G417" s="8">
        <v>271</v>
      </c>
      <c r="H417" s="8">
        <v>19</v>
      </c>
      <c r="I417" s="47">
        <v>0.93</v>
      </c>
      <c r="J417" s="8">
        <v>553</v>
      </c>
      <c r="K417" s="8">
        <v>65</v>
      </c>
      <c r="L417" s="47">
        <v>0.88</v>
      </c>
      <c r="M417" s="37">
        <v>7.7060000000000004</v>
      </c>
      <c r="N417" s="37">
        <v>7.81</v>
      </c>
      <c r="O417" s="8">
        <v>1377.875</v>
      </c>
      <c r="P417" s="8">
        <v>1292.375</v>
      </c>
      <c r="Q417" s="48">
        <v>0.64800000000000002</v>
      </c>
      <c r="R417" s="48">
        <v>0.56699999999999995</v>
      </c>
      <c r="S417" s="48">
        <v>81.400000000000006</v>
      </c>
      <c r="T417" s="48">
        <v>39.799999999999997</v>
      </c>
      <c r="U417" s="48"/>
      <c r="V417" s="48">
        <v>7.1</v>
      </c>
      <c r="W417" s="48">
        <v>2.9</v>
      </c>
      <c r="X417" s="48"/>
      <c r="Y417" s="8">
        <v>16708</v>
      </c>
      <c r="Z417" s="9">
        <f t="shared" si="243"/>
        <v>0.51308193096671173</v>
      </c>
      <c r="AA417" s="60">
        <f t="shared" si="244"/>
        <v>0.67004115226337446</v>
      </c>
      <c r="AB417" s="61">
        <f t="shared" si="245"/>
        <v>247.4864</v>
      </c>
      <c r="AC417" s="62">
        <f t="shared" si="246"/>
        <v>0.43648395061728396</v>
      </c>
      <c r="AD417" s="63">
        <f t="shared" si="247"/>
        <v>294.16146666666668</v>
      </c>
      <c r="AE417" s="62">
        <f t="shared" si="248"/>
        <v>0.36316230452674897</v>
      </c>
      <c r="AF417" s="89">
        <f t="shared" si="249"/>
        <v>3922.1528888888893</v>
      </c>
    </row>
    <row r="418" spans="1:32" ht="13" thickBot="1" x14ac:dyDescent="0.3">
      <c r="A418" s="7" t="s">
        <v>31</v>
      </c>
      <c r="B418" s="8">
        <v>33350</v>
      </c>
      <c r="C418" s="8">
        <v>1076</v>
      </c>
      <c r="D418" s="8">
        <v>189</v>
      </c>
      <c r="E418" s="8">
        <v>29</v>
      </c>
      <c r="F418" s="47">
        <v>0.85</v>
      </c>
      <c r="G418" s="8">
        <v>267</v>
      </c>
      <c r="H418" s="8">
        <v>22</v>
      </c>
      <c r="I418" s="47">
        <v>0.92</v>
      </c>
      <c r="J418" s="8">
        <v>540</v>
      </c>
      <c r="K418" s="8">
        <v>71</v>
      </c>
      <c r="L418" s="47">
        <v>0.87</v>
      </c>
      <c r="M418" s="37">
        <v>8.0220000000000002</v>
      </c>
      <c r="N418" s="37">
        <v>7.86</v>
      </c>
      <c r="O418" s="8">
        <v>1565</v>
      </c>
      <c r="P418" s="8">
        <v>1124</v>
      </c>
      <c r="Q418" s="48">
        <v>0.63</v>
      </c>
      <c r="R418" s="48">
        <v>0.95199999999999996</v>
      </c>
      <c r="S418" s="48">
        <v>85.1</v>
      </c>
      <c r="T418" s="48">
        <v>36.4</v>
      </c>
      <c r="U418" s="48"/>
      <c r="V418" s="48">
        <v>7.4</v>
      </c>
      <c r="W418" s="48">
        <v>2.5</v>
      </c>
      <c r="X418" s="48"/>
      <c r="Y418" s="8">
        <v>20603</v>
      </c>
      <c r="Z418" s="9">
        <f t="shared" si="243"/>
        <v>0.61778110944527731</v>
      </c>
      <c r="AA418" s="60">
        <f t="shared" si="244"/>
        <v>0.66419753086419753</v>
      </c>
      <c r="AB418" s="61">
        <f t="shared" si="245"/>
        <v>203.364</v>
      </c>
      <c r="AC418" s="62">
        <f t="shared" si="246"/>
        <v>0.35866666666666669</v>
      </c>
      <c r="AD418" s="63">
        <f t="shared" si="247"/>
        <v>287.29199999999997</v>
      </c>
      <c r="AE418" s="62">
        <f t="shared" si="248"/>
        <v>0.35468148148148143</v>
      </c>
      <c r="AF418" s="89">
        <f t="shared" si="249"/>
        <v>3830.56</v>
      </c>
    </row>
    <row r="419" spans="1:32" ht="13.5" thickTop="1" thickBot="1" x14ac:dyDescent="0.3">
      <c r="A419" s="110" t="s">
        <v>124</v>
      </c>
      <c r="B419" s="106">
        <f>SUM(B407:B418)</f>
        <v>392158</v>
      </c>
      <c r="C419" s="107">
        <f>SUM(C407:C418)</f>
        <v>12892.466666666667</v>
      </c>
      <c r="D419" s="107"/>
      <c r="E419" s="107"/>
      <c r="F419" s="107"/>
      <c r="G419" s="107"/>
      <c r="H419" s="107"/>
      <c r="I419" s="107"/>
      <c r="J419" s="107"/>
      <c r="K419" s="107"/>
      <c r="L419" s="107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6">
        <f>SUM(Y407:Y418)</f>
        <v>252636</v>
      </c>
      <c r="Z419" s="109"/>
      <c r="AA419" s="64"/>
      <c r="AB419" s="65"/>
      <c r="AC419" s="66"/>
      <c r="AD419" s="67"/>
      <c r="AE419" s="66"/>
      <c r="AF419" s="85"/>
    </row>
    <row r="420" spans="1:32" ht="13.5" thickTop="1" thickBot="1" x14ac:dyDescent="0.3">
      <c r="A420" s="111" t="s">
        <v>125</v>
      </c>
      <c r="B420" s="101">
        <f t="shared" ref="B420:K420" si="250">AVERAGE(B407:B418)</f>
        <v>32679.833333333332</v>
      </c>
      <c r="C420" s="102">
        <f t="shared" si="250"/>
        <v>1074.3722222222223</v>
      </c>
      <c r="D420" s="101">
        <f t="shared" si="250"/>
        <v>250.08333333333334</v>
      </c>
      <c r="E420" s="102">
        <f t="shared" si="250"/>
        <v>27.083333333333332</v>
      </c>
      <c r="F420" s="103">
        <f>AVERAGE(F407:F418)</f>
        <v>0.88249999999999995</v>
      </c>
      <c r="G420" s="101">
        <f>AVERAGE(G407:G418)</f>
        <v>280.91666666666669</v>
      </c>
      <c r="H420" s="102">
        <f>AVERAGE(H407:H418)</f>
        <v>19.666666666666668</v>
      </c>
      <c r="I420" s="103">
        <f>AVERAGE(I407:I418)</f>
        <v>0.92749999999999988</v>
      </c>
      <c r="J420" s="101">
        <f t="shared" si="250"/>
        <v>556.91666666666663</v>
      </c>
      <c r="K420" s="102">
        <f t="shared" si="250"/>
        <v>65.916666666666671</v>
      </c>
      <c r="L420" s="103">
        <f>AVERAGE(L407:L418)</f>
        <v>0.8783333333333333</v>
      </c>
      <c r="M420" s="102">
        <f t="shared" ref="M420:W420" si="251">AVERAGE(M407:M418)</f>
        <v>7.7224166666666676</v>
      </c>
      <c r="N420" s="102">
        <f t="shared" si="251"/>
        <v>9.0917500000000011</v>
      </c>
      <c r="O420" s="102">
        <f t="shared" si="251"/>
        <v>1535.7301666666669</v>
      </c>
      <c r="P420" s="102">
        <f t="shared" si="251"/>
        <v>1360.896</v>
      </c>
      <c r="Q420" s="104">
        <f t="shared" si="251"/>
        <v>0.78041666666666665</v>
      </c>
      <c r="R420" s="104">
        <f t="shared" si="251"/>
        <v>0.5588333333333334</v>
      </c>
      <c r="S420" s="104">
        <f t="shared" si="251"/>
        <v>83.891666666666666</v>
      </c>
      <c r="T420" s="102">
        <f t="shared" si="251"/>
        <v>43.150000000000006</v>
      </c>
      <c r="U420" s="103"/>
      <c r="V420" s="104">
        <f t="shared" si="251"/>
        <v>8.1083333333333325</v>
      </c>
      <c r="W420" s="102">
        <f t="shared" si="251"/>
        <v>2.5500000000000003</v>
      </c>
      <c r="X420" s="103"/>
      <c r="Y420" s="101">
        <f>AVERAGE(Y407:Y418)</f>
        <v>21053</v>
      </c>
      <c r="Z420" s="105">
        <f>AVERAGE(Z407:Z418)</f>
        <v>0.65089636554565866</v>
      </c>
      <c r="AA420" s="68">
        <f t="shared" ref="AA420" si="252">C420/$C$2</f>
        <v>0.66319272976680388</v>
      </c>
      <c r="AB420" s="69">
        <f t="shared" ref="AB420" si="253">(C420*D420)/1000</f>
        <v>268.68258657407409</v>
      </c>
      <c r="AC420" s="70">
        <f t="shared" si="246"/>
        <v>0.47386699572147106</v>
      </c>
      <c r="AD420" s="71">
        <f t="shared" ref="AD420" si="254">(C420*G420)/1000</f>
        <v>301.80906342592596</v>
      </c>
      <c r="AE420" s="70">
        <f t="shared" si="248"/>
        <v>0.37260378200731598</v>
      </c>
      <c r="AF420" s="86">
        <f>AVERAGE(AF407:AF418)</f>
        <v>4002.3338518518508</v>
      </c>
    </row>
    <row r="422" spans="1:32" ht="13" thickBot="1" x14ac:dyDescent="0.3"/>
    <row r="423" spans="1:32" ht="13" thickTop="1" x14ac:dyDescent="0.25">
      <c r="A423" s="27" t="s">
        <v>5</v>
      </c>
      <c r="B423" s="28" t="s">
        <v>6</v>
      </c>
      <c r="C423" s="28" t="s">
        <v>6</v>
      </c>
      <c r="D423" s="28" t="s">
        <v>7</v>
      </c>
      <c r="E423" s="28" t="s">
        <v>8</v>
      </c>
      <c r="F423" s="38" t="s">
        <v>2</v>
      </c>
      <c r="G423" s="28" t="s">
        <v>9</v>
      </c>
      <c r="H423" s="28" t="s">
        <v>10</v>
      </c>
      <c r="I423" s="38" t="s">
        <v>3</v>
      </c>
      <c r="J423" s="28" t="s">
        <v>11</v>
      </c>
      <c r="K423" s="28" t="s">
        <v>12</v>
      </c>
      <c r="L423" s="38" t="s">
        <v>13</v>
      </c>
      <c r="M423" s="28" t="s">
        <v>61</v>
      </c>
      <c r="N423" s="28" t="s">
        <v>62</v>
      </c>
      <c r="O423" s="28" t="s">
        <v>63</v>
      </c>
      <c r="P423" s="28" t="s">
        <v>64</v>
      </c>
      <c r="Q423" s="28" t="s">
        <v>105</v>
      </c>
      <c r="R423" s="28" t="s">
        <v>106</v>
      </c>
      <c r="S423" s="28" t="s">
        <v>116</v>
      </c>
      <c r="T423" s="28" t="s">
        <v>117</v>
      </c>
      <c r="U423" s="28"/>
      <c r="V423" s="28" t="s">
        <v>118</v>
      </c>
      <c r="W423" s="28" t="s">
        <v>119</v>
      </c>
      <c r="X423" s="28"/>
      <c r="Y423" s="29" t="s">
        <v>46</v>
      </c>
      <c r="Z423" s="29" t="s">
        <v>14</v>
      </c>
      <c r="AA423" s="52" t="s">
        <v>47</v>
      </c>
      <c r="AB423" s="53" t="s">
        <v>48</v>
      </c>
      <c r="AC423" s="54" t="s">
        <v>49</v>
      </c>
      <c r="AD423" s="55" t="s">
        <v>47</v>
      </c>
      <c r="AE423" s="54" t="s">
        <v>47</v>
      </c>
      <c r="AF423" s="52" t="s">
        <v>140</v>
      </c>
    </row>
    <row r="424" spans="1:32" ht="13" thickBot="1" x14ac:dyDescent="0.3">
      <c r="A424" s="30" t="s">
        <v>126</v>
      </c>
      <c r="B424" s="31" t="s">
        <v>16</v>
      </c>
      <c r="C424" s="32" t="s">
        <v>17</v>
      </c>
      <c r="D424" s="31" t="s">
        <v>40</v>
      </c>
      <c r="E424" s="31" t="s">
        <v>40</v>
      </c>
      <c r="F424" s="39" t="s">
        <v>66</v>
      </c>
      <c r="G424" s="31" t="s">
        <v>40</v>
      </c>
      <c r="H424" s="31" t="s">
        <v>40</v>
      </c>
      <c r="I424" s="39" t="s">
        <v>66</v>
      </c>
      <c r="J424" s="31" t="s">
        <v>40</v>
      </c>
      <c r="K424" s="31" t="s">
        <v>40</v>
      </c>
      <c r="L424" s="39" t="s">
        <v>66</v>
      </c>
      <c r="M424" s="31"/>
      <c r="N424" s="31"/>
      <c r="O424" s="44"/>
      <c r="P424" s="44"/>
      <c r="Q424" s="44" t="s">
        <v>108</v>
      </c>
      <c r="R424" s="44" t="s">
        <v>108</v>
      </c>
      <c r="S424" s="44" t="s">
        <v>40</v>
      </c>
      <c r="T424" s="44" t="s">
        <v>40</v>
      </c>
      <c r="U424" s="44"/>
      <c r="V424" s="44" t="s">
        <v>40</v>
      </c>
      <c r="W424" s="44" t="s">
        <v>40</v>
      </c>
      <c r="X424" s="44"/>
      <c r="Y424" s="32" t="s">
        <v>51</v>
      </c>
      <c r="Z424" s="32" t="s">
        <v>20</v>
      </c>
      <c r="AA424" s="56" t="s">
        <v>6</v>
      </c>
      <c r="AB424" s="57" t="s">
        <v>52</v>
      </c>
      <c r="AC424" s="58" t="s">
        <v>53</v>
      </c>
      <c r="AD424" s="59" t="s">
        <v>54</v>
      </c>
      <c r="AE424" s="58" t="s">
        <v>55</v>
      </c>
      <c r="AF424" s="88" t="s">
        <v>141</v>
      </c>
    </row>
    <row r="425" spans="1:32" ht="13" thickTop="1" x14ac:dyDescent="0.25">
      <c r="A425" s="7" t="s">
        <v>21</v>
      </c>
      <c r="B425" s="8">
        <v>43970</v>
      </c>
      <c r="C425" s="8">
        <v>1418</v>
      </c>
      <c r="D425" s="8">
        <v>218</v>
      </c>
      <c r="E425" s="8">
        <v>26</v>
      </c>
      <c r="F425" s="47">
        <v>0.88</v>
      </c>
      <c r="G425" s="8">
        <v>248</v>
      </c>
      <c r="H425" s="8">
        <v>21</v>
      </c>
      <c r="I425" s="47">
        <v>0.91</v>
      </c>
      <c r="J425" s="8">
        <v>550</v>
      </c>
      <c r="K425" s="8">
        <v>68</v>
      </c>
      <c r="L425" s="47">
        <v>0.88</v>
      </c>
      <c r="M425" s="37">
        <v>7.8760000000000003</v>
      </c>
      <c r="N425" s="37">
        <v>7.7329999999999997</v>
      </c>
      <c r="O425" s="8">
        <v>1496.3330000000001</v>
      </c>
      <c r="P425" s="8">
        <v>1201.778</v>
      </c>
      <c r="Q425" s="48">
        <v>1.7290000000000001</v>
      </c>
      <c r="R425" s="48">
        <v>2.1930000000000001</v>
      </c>
      <c r="S425" s="48">
        <v>69.099999999999994</v>
      </c>
      <c r="T425" s="48">
        <v>34.1</v>
      </c>
      <c r="U425" s="48"/>
      <c r="V425" s="48">
        <v>6.7</v>
      </c>
      <c r="W425" s="48">
        <v>1.7</v>
      </c>
      <c r="X425" s="48"/>
      <c r="Y425" s="8">
        <v>22415</v>
      </c>
      <c r="Z425" s="9">
        <f t="shared" ref="Z425:Z436" si="255">Y425/B425</f>
        <v>0.50977939504207415</v>
      </c>
      <c r="AA425" s="60">
        <f>C425/$C$2</f>
        <v>0.87530864197530867</v>
      </c>
      <c r="AB425" s="61">
        <f>(C425*D425)/1000</f>
        <v>309.12400000000002</v>
      </c>
      <c r="AC425" s="62">
        <f>(AB425)/$E$3</f>
        <v>0.54519223985890652</v>
      </c>
      <c r="AD425" s="63">
        <f>(C425*G425)/1000</f>
        <v>351.66399999999999</v>
      </c>
      <c r="AE425" s="62">
        <f>(AD425)/$G$3</f>
        <v>0.43415308641975309</v>
      </c>
      <c r="AF425" s="89">
        <f>(0.8*C425*G425)/60</f>
        <v>4688.8533333333335</v>
      </c>
    </row>
    <row r="426" spans="1:32" x14ac:dyDescent="0.25">
      <c r="A426" s="7" t="s">
        <v>22</v>
      </c>
      <c r="B426" s="8">
        <v>31425</v>
      </c>
      <c r="C426" s="8">
        <v>1084</v>
      </c>
      <c r="D426" s="8">
        <v>251</v>
      </c>
      <c r="E426" s="8">
        <v>20</v>
      </c>
      <c r="F426" s="47">
        <v>0.92</v>
      </c>
      <c r="G426" s="8">
        <v>309</v>
      </c>
      <c r="H426" s="8">
        <v>19</v>
      </c>
      <c r="I426" s="47">
        <v>0.94</v>
      </c>
      <c r="J426" s="8">
        <v>626</v>
      </c>
      <c r="K426" s="8">
        <v>61</v>
      </c>
      <c r="L426" s="47">
        <v>0.9</v>
      </c>
      <c r="M426" s="37">
        <v>7.9109999999999996</v>
      </c>
      <c r="N426" s="37">
        <v>7.8390000000000004</v>
      </c>
      <c r="O426" s="8">
        <v>1534.5</v>
      </c>
      <c r="P426" s="8">
        <v>1183</v>
      </c>
      <c r="Q426" s="48">
        <v>0.88900000000000001</v>
      </c>
      <c r="R426" s="48">
        <v>1.466</v>
      </c>
      <c r="S426" s="48">
        <v>89.9</v>
      </c>
      <c r="T426" s="48">
        <v>34.1</v>
      </c>
      <c r="U426" s="48"/>
      <c r="V426" s="48">
        <v>8.3000000000000007</v>
      </c>
      <c r="W426" s="48">
        <v>2</v>
      </c>
      <c r="X426" s="48"/>
      <c r="Y426" s="8">
        <v>17338</v>
      </c>
      <c r="Z426" s="9">
        <f t="shared" si="255"/>
        <v>0.55172633253778836</v>
      </c>
      <c r="AA426" s="60">
        <f t="shared" ref="AA426:AA436" si="256">C426/$C$2</f>
        <v>0.66913580246913584</v>
      </c>
      <c r="AB426" s="61">
        <f t="shared" ref="AB426:AB436" si="257">(C426*D426)/1000</f>
        <v>272.084</v>
      </c>
      <c r="AC426" s="62">
        <f t="shared" ref="AC426:AC438" si="258">(AB426)/$E$3</f>
        <v>0.47986596119929453</v>
      </c>
      <c r="AD426" s="63">
        <f t="shared" ref="AD426:AD436" si="259">(C426*G426)/1000</f>
        <v>334.95600000000002</v>
      </c>
      <c r="AE426" s="62">
        <f t="shared" ref="AE426:AE438" si="260">(AD426)/$G$3</f>
        <v>0.41352592592592596</v>
      </c>
      <c r="AF426" s="89">
        <f t="shared" ref="AF426:AF436" si="261">(0.8*C426*G426)/60</f>
        <v>4466.08</v>
      </c>
    </row>
    <row r="427" spans="1:32" x14ac:dyDescent="0.25">
      <c r="A427" s="7" t="s">
        <v>23</v>
      </c>
      <c r="B427" s="8">
        <v>37687</v>
      </c>
      <c r="C427" s="8">
        <v>1216</v>
      </c>
      <c r="D427" s="8">
        <v>241</v>
      </c>
      <c r="E427" s="8">
        <v>16</v>
      </c>
      <c r="F427" s="47">
        <v>0.93</v>
      </c>
      <c r="G427" s="8">
        <v>273</v>
      </c>
      <c r="H427" s="8">
        <v>18</v>
      </c>
      <c r="I427" s="47">
        <v>0.93</v>
      </c>
      <c r="J427" s="8">
        <v>564</v>
      </c>
      <c r="K427" s="8">
        <v>53</v>
      </c>
      <c r="L427" s="47">
        <v>0.91</v>
      </c>
      <c r="M427" s="37">
        <v>7.8310000000000004</v>
      </c>
      <c r="N427" s="37">
        <v>7.76</v>
      </c>
      <c r="O427" s="8">
        <v>1348.857</v>
      </c>
      <c r="P427" s="8">
        <v>1302.5709999999999</v>
      </c>
      <c r="Q427" s="48">
        <v>1.304</v>
      </c>
      <c r="R427" s="48">
        <v>1.534</v>
      </c>
      <c r="S427" s="48">
        <v>74.5</v>
      </c>
      <c r="T427" s="48">
        <v>42.9</v>
      </c>
      <c r="U427" s="48"/>
      <c r="V427" s="48">
        <v>6.9</v>
      </c>
      <c r="W427" s="48">
        <v>1.4</v>
      </c>
      <c r="X427" s="48"/>
      <c r="Y427" s="8">
        <v>18303</v>
      </c>
      <c r="Z427" s="9">
        <f t="shared" si="255"/>
        <v>0.48565818451986098</v>
      </c>
      <c r="AA427" s="60">
        <f t="shared" si="256"/>
        <v>0.75061728395061733</v>
      </c>
      <c r="AB427" s="61">
        <f t="shared" si="257"/>
        <v>293.05599999999998</v>
      </c>
      <c r="AC427" s="62">
        <f t="shared" si="258"/>
        <v>0.51685361552028219</v>
      </c>
      <c r="AD427" s="63">
        <f t="shared" si="259"/>
        <v>331.96800000000002</v>
      </c>
      <c r="AE427" s="62">
        <f t="shared" si="260"/>
        <v>0.40983703703703706</v>
      </c>
      <c r="AF427" s="89">
        <f t="shared" si="261"/>
        <v>4426.2400000000007</v>
      </c>
    </row>
    <row r="428" spans="1:32" x14ac:dyDescent="0.25">
      <c r="A428" s="7" t="s">
        <v>24</v>
      </c>
      <c r="B428" s="8">
        <v>45980</v>
      </c>
      <c r="C428" s="8">
        <v>1533</v>
      </c>
      <c r="D428" s="8">
        <v>136</v>
      </c>
      <c r="E428" s="8">
        <v>17</v>
      </c>
      <c r="F428" s="47">
        <v>0.87</v>
      </c>
      <c r="G428" s="8">
        <v>190</v>
      </c>
      <c r="H428" s="8">
        <v>16</v>
      </c>
      <c r="I428" s="47">
        <v>0.92</v>
      </c>
      <c r="J428" s="8">
        <v>406</v>
      </c>
      <c r="K428" s="8">
        <v>47</v>
      </c>
      <c r="L428" s="47">
        <v>0.88</v>
      </c>
      <c r="M428" s="37">
        <v>7.8090000000000002</v>
      </c>
      <c r="N428" s="37">
        <v>7.8390000000000004</v>
      </c>
      <c r="O428" s="8">
        <v>1160.5709999999999</v>
      </c>
      <c r="P428" s="8">
        <v>974.28599999999994</v>
      </c>
      <c r="Q428" s="48">
        <v>0.84199999999999997</v>
      </c>
      <c r="R428" s="48">
        <v>1.661</v>
      </c>
      <c r="S428" s="48">
        <v>51.5</v>
      </c>
      <c r="T428" s="48">
        <v>28.4</v>
      </c>
      <c r="U428" s="48"/>
      <c r="V428" s="48">
        <v>4.5</v>
      </c>
      <c r="W428" s="48">
        <v>1.2</v>
      </c>
      <c r="X428" s="48"/>
      <c r="Y428" s="8">
        <v>19243</v>
      </c>
      <c r="Z428" s="9">
        <f t="shared" si="255"/>
        <v>0.41850804697694649</v>
      </c>
      <c r="AA428" s="60">
        <f t="shared" si="256"/>
        <v>0.9462962962962963</v>
      </c>
      <c r="AB428" s="61">
        <f t="shared" si="257"/>
        <v>208.488</v>
      </c>
      <c r="AC428" s="62">
        <f t="shared" si="258"/>
        <v>0.3677037037037037</v>
      </c>
      <c r="AD428" s="63">
        <f t="shared" si="259"/>
        <v>291.27</v>
      </c>
      <c r="AE428" s="62">
        <f t="shared" si="260"/>
        <v>0.35959259259259257</v>
      </c>
      <c r="AF428" s="89">
        <f t="shared" si="261"/>
        <v>3883.6000000000004</v>
      </c>
    </row>
    <row r="429" spans="1:32" x14ac:dyDescent="0.25">
      <c r="A429" s="7" t="s">
        <v>25</v>
      </c>
      <c r="B429" s="8">
        <v>35304</v>
      </c>
      <c r="C429" s="8">
        <v>1139</v>
      </c>
      <c r="D429" s="8">
        <v>150</v>
      </c>
      <c r="E429" s="8">
        <v>33</v>
      </c>
      <c r="F429" s="47">
        <v>0.78</v>
      </c>
      <c r="G429" s="8">
        <v>200</v>
      </c>
      <c r="H429" s="8">
        <v>22</v>
      </c>
      <c r="I429" s="47">
        <v>0.89</v>
      </c>
      <c r="J429" s="8">
        <v>385</v>
      </c>
      <c r="K429" s="8">
        <v>69</v>
      </c>
      <c r="L429" s="47">
        <v>0.82</v>
      </c>
      <c r="M429" s="37">
        <v>7.7430000000000003</v>
      </c>
      <c r="N429" s="37">
        <v>8.048</v>
      </c>
      <c r="O429" s="8">
        <v>1346.778</v>
      </c>
      <c r="P429" s="8">
        <v>1042</v>
      </c>
      <c r="Q429" s="48">
        <v>0.68700000000000006</v>
      </c>
      <c r="R429" s="48">
        <v>1.4770000000000001</v>
      </c>
      <c r="S429" s="48">
        <v>68.3</v>
      </c>
      <c r="T429" s="48">
        <v>28.4</v>
      </c>
      <c r="U429" s="48"/>
      <c r="V429" s="48">
        <v>6.4</v>
      </c>
      <c r="W429" s="48">
        <v>1.7</v>
      </c>
      <c r="X429" s="48"/>
      <c r="Y429" s="8">
        <v>19073</v>
      </c>
      <c r="Z429" s="9">
        <f t="shared" si="255"/>
        <v>0.54025039655563112</v>
      </c>
      <c r="AA429" s="60">
        <f t="shared" si="256"/>
        <v>0.70308641975308639</v>
      </c>
      <c r="AB429" s="61">
        <f t="shared" si="257"/>
        <v>170.85</v>
      </c>
      <c r="AC429" s="62">
        <f t="shared" si="258"/>
        <v>0.30132275132275133</v>
      </c>
      <c r="AD429" s="63">
        <f t="shared" si="259"/>
        <v>227.8</v>
      </c>
      <c r="AE429" s="62">
        <f t="shared" si="260"/>
        <v>0.28123456790123458</v>
      </c>
      <c r="AF429" s="89">
        <f t="shared" si="261"/>
        <v>3037.3333333333335</v>
      </c>
    </row>
    <row r="430" spans="1:32" x14ac:dyDescent="0.25">
      <c r="A430" s="7" t="s">
        <v>26</v>
      </c>
      <c r="B430" s="8">
        <v>32136</v>
      </c>
      <c r="C430" s="8">
        <v>1071</v>
      </c>
      <c r="D430" s="8">
        <v>211</v>
      </c>
      <c r="E430" s="8">
        <v>49</v>
      </c>
      <c r="F430" s="47">
        <v>0.77</v>
      </c>
      <c r="G430" s="8">
        <v>279</v>
      </c>
      <c r="H430" s="8">
        <v>24</v>
      </c>
      <c r="I430" s="47">
        <v>0.91</v>
      </c>
      <c r="J430" s="8">
        <v>534</v>
      </c>
      <c r="K430" s="8">
        <v>76</v>
      </c>
      <c r="L430" s="47">
        <v>0.86</v>
      </c>
      <c r="M430" s="37">
        <v>7.4560000000000004</v>
      </c>
      <c r="N430" s="37">
        <v>8.0609999999999999</v>
      </c>
      <c r="O430" s="8">
        <v>1434</v>
      </c>
      <c r="P430" s="8">
        <v>990</v>
      </c>
      <c r="Q430" s="48">
        <v>0.73599999999999999</v>
      </c>
      <c r="R430" s="48">
        <v>1.95</v>
      </c>
      <c r="S430" s="48">
        <v>73.5</v>
      </c>
      <c r="T430" s="48">
        <v>26.5</v>
      </c>
      <c r="U430" s="48"/>
      <c r="V430" s="48">
        <v>7.6</v>
      </c>
      <c r="W430" s="48">
        <v>1.6</v>
      </c>
      <c r="X430" s="48"/>
      <c r="Y430" s="8">
        <v>18737</v>
      </c>
      <c r="Z430" s="9">
        <f t="shared" si="255"/>
        <v>0.58305327358725412</v>
      </c>
      <c r="AA430" s="60">
        <f t="shared" si="256"/>
        <v>0.66111111111111109</v>
      </c>
      <c r="AB430" s="61">
        <f t="shared" si="257"/>
        <v>225.98099999999999</v>
      </c>
      <c r="AC430" s="62">
        <f t="shared" si="258"/>
        <v>0.39855555555555555</v>
      </c>
      <c r="AD430" s="63">
        <f t="shared" si="259"/>
        <v>298.80900000000003</v>
      </c>
      <c r="AE430" s="62">
        <f t="shared" si="260"/>
        <v>0.36890000000000001</v>
      </c>
      <c r="AF430" s="89">
        <f t="shared" si="261"/>
        <v>3984.1200000000003</v>
      </c>
    </row>
    <row r="431" spans="1:32" x14ac:dyDescent="0.25">
      <c r="A431" s="7" t="s">
        <v>27</v>
      </c>
      <c r="B431" s="8">
        <v>32143</v>
      </c>
      <c r="C431" s="8">
        <v>1037</v>
      </c>
      <c r="D431" s="8">
        <v>186</v>
      </c>
      <c r="E431" s="8">
        <v>35</v>
      </c>
      <c r="F431" s="47">
        <v>0.81</v>
      </c>
      <c r="G431" s="8">
        <v>264</v>
      </c>
      <c r="H431" s="8">
        <v>21</v>
      </c>
      <c r="I431" s="47">
        <v>0.92</v>
      </c>
      <c r="J431" s="8">
        <v>496</v>
      </c>
      <c r="K431" s="8">
        <v>64</v>
      </c>
      <c r="L431" s="47">
        <v>0.87</v>
      </c>
      <c r="M431" s="37">
        <v>7.4279999999999999</v>
      </c>
      <c r="N431" s="37">
        <v>8.0619999999999994</v>
      </c>
      <c r="O431" s="8">
        <v>1467.6</v>
      </c>
      <c r="P431" s="8">
        <v>1235.4000000000001</v>
      </c>
      <c r="Q431" s="48">
        <v>0.72599999999999998</v>
      </c>
      <c r="R431" s="48">
        <v>0.65700000000000003</v>
      </c>
      <c r="S431" s="48">
        <v>69.599999999999994</v>
      </c>
      <c r="T431" s="48">
        <v>32.9</v>
      </c>
      <c r="U431" s="48"/>
      <c r="V431" s="48">
        <v>8.5</v>
      </c>
      <c r="W431" s="48">
        <v>2.2000000000000002</v>
      </c>
      <c r="X431" s="48"/>
      <c r="Y431" s="8">
        <v>19364</v>
      </c>
      <c r="Z431" s="9">
        <f t="shared" si="255"/>
        <v>0.60243287807609747</v>
      </c>
      <c r="AA431" s="60">
        <f t="shared" si="256"/>
        <v>0.6401234567901235</v>
      </c>
      <c r="AB431" s="61">
        <f t="shared" si="257"/>
        <v>192.88200000000001</v>
      </c>
      <c r="AC431" s="62">
        <f t="shared" si="258"/>
        <v>0.34017989417989419</v>
      </c>
      <c r="AD431" s="63">
        <f t="shared" si="259"/>
        <v>273.76799999999997</v>
      </c>
      <c r="AE431" s="62">
        <f t="shared" si="260"/>
        <v>0.33798518518518517</v>
      </c>
      <c r="AF431" s="89">
        <f t="shared" si="261"/>
        <v>3650.24</v>
      </c>
    </row>
    <row r="432" spans="1:32" x14ac:dyDescent="0.25">
      <c r="A432" s="7" t="s">
        <v>28</v>
      </c>
      <c r="B432" s="8">
        <v>25750</v>
      </c>
      <c r="C432" s="8">
        <v>831</v>
      </c>
      <c r="D432" s="8">
        <v>306</v>
      </c>
      <c r="E432" s="8">
        <v>38</v>
      </c>
      <c r="F432" s="47">
        <v>0.87</v>
      </c>
      <c r="G432" s="8">
        <v>262</v>
      </c>
      <c r="H432" s="8">
        <v>21</v>
      </c>
      <c r="I432" s="47">
        <v>0.92</v>
      </c>
      <c r="J432" s="8">
        <v>554</v>
      </c>
      <c r="K432" s="8">
        <v>60</v>
      </c>
      <c r="L432" s="47">
        <v>0.89</v>
      </c>
      <c r="M432" s="37">
        <v>7.2969999999999997</v>
      </c>
      <c r="N432" s="37">
        <v>7.9020000000000001</v>
      </c>
      <c r="O432" s="8">
        <v>1628.3330000000001</v>
      </c>
      <c r="P432" s="8">
        <v>1304.6669999999999</v>
      </c>
      <c r="Q432" s="48">
        <v>0.79</v>
      </c>
      <c r="R432" s="48">
        <v>0.41099999999999998</v>
      </c>
      <c r="S432" s="48">
        <v>76.099999999999994</v>
      </c>
      <c r="T432" s="48">
        <v>40.799999999999997</v>
      </c>
      <c r="U432" s="48"/>
      <c r="V432" s="48">
        <v>8.5</v>
      </c>
      <c r="W432" s="48">
        <v>3.6</v>
      </c>
      <c r="X432" s="48"/>
      <c r="Y432" s="8">
        <v>18850</v>
      </c>
      <c r="Z432" s="9">
        <f t="shared" si="255"/>
        <v>0.73203883495145627</v>
      </c>
      <c r="AA432" s="60">
        <f t="shared" si="256"/>
        <v>0.51296296296296295</v>
      </c>
      <c r="AB432" s="61">
        <f t="shared" si="257"/>
        <v>254.286</v>
      </c>
      <c r="AC432" s="62">
        <f t="shared" si="258"/>
        <v>0.44847619047619047</v>
      </c>
      <c r="AD432" s="63">
        <f t="shared" si="259"/>
        <v>217.72200000000001</v>
      </c>
      <c r="AE432" s="62">
        <f t="shared" si="260"/>
        <v>0.26879259259259258</v>
      </c>
      <c r="AF432" s="89">
        <f t="shared" si="261"/>
        <v>2902.96</v>
      </c>
    </row>
    <row r="433" spans="1:32" x14ac:dyDescent="0.25">
      <c r="A433" s="7" t="s">
        <v>29</v>
      </c>
      <c r="B433" s="8">
        <v>24041</v>
      </c>
      <c r="C433" s="41">
        <v>801</v>
      </c>
      <c r="D433" s="8">
        <v>193</v>
      </c>
      <c r="E433" s="8">
        <v>51</v>
      </c>
      <c r="F433" s="47">
        <v>0.74</v>
      </c>
      <c r="G433" s="8">
        <v>244</v>
      </c>
      <c r="H433" s="8">
        <v>20</v>
      </c>
      <c r="I433" s="47">
        <v>0.92</v>
      </c>
      <c r="J433" s="8">
        <v>495</v>
      </c>
      <c r="K433" s="8">
        <v>59</v>
      </c>
      <c r="L433" s="47">
        <v>0.88</v>
      </c>
      <c r="M433" s="37">
        <v>7.8659999999999997</v>
      </c>
      <c r="N433" s="37">
        <v>8.2260000000000009</v>
      </c>
      <c r="O433" s="8">
        <v>1563</v>
      </c>
      <c r="P433" s="8">
        <v>1288.4290000000001</v>
      </c>
      <c r="Q433" s="48">
        <v>0.76900000000000002</v>
      </c>
      <c r="R433" s="48">
        <v>0.96399999999999997</v>
      </c>
      <c r="S433" s="48">
        <v>95.4</v>
      </c>
      <c r="T433" s="48">
        <v>41.6</v>
      </c>
      <c r="U433" s="48"/>
      <c r="V433" s="48">
        <v>9.6</v>
      </c>
      <c r="W433" s="48">
        <v>3.2</v>
      </c>
      <c r="X433" s="48"/>
      <c r="Y433" s="8">
        <v>18506</v>
      </c>
      <c r="Z433" s="9">
        <f t="shared" si="255"/>
        <v>0.76976831246620359</v>
      </c>
      <c r="AA433" s="60">
        <f t="shared" si="256"/>
        <v>0.49444444444444446</v>
      </c>
      <c r="AB433" s="61">
        <f t="shared" si="257"/>
        <v>154.59299999999999</v>
      </c>
      <c r="AC433" s="62">
        <f t="shared" si="258"/>
        <v>0.27265079365079364</v>
      </c>
      <c r="AD433" s="63">
        <f t="shared" si="259"/>
        <v>195.44399999999999</v>
      </c>
      <c r="AE433" s="62">
        <f t="shared" si="260"/>
        <v>0.24128888888888889</v>
      </c>
      <c r="AF433" s="89">
        <f t="shared" si="261"/>
        <v>2605.92</v>
      </c>
    </row>
    <row r="434" spans="1:32" x14ac:dyDescent="0.25">
      <c r="A434" s="7" t="s">
        <v>36</v>
      </c>
      <c r="B434" s="8">
        <v>21284</v>
      </c>
      <c r="C434" s="8">
        <v>687</v>
      </c>
      <c r="D434" s="8">
        <v>241</v>
      </c>
      <c r="E434" s="8">
        <v>20</v>
      </c>
      <c r="F434" s="47">
        <v>0.92</v>
      </c>
      <c r="G434" s="8">
        <v>310</v>
      </c>
      <c r="H434" s="8">
        <v>14</v>
      </c>
      <c r="I434" s="47">
        <v>0.96</v>
      </c>
      <c r="J434" s="8">
        <v>601</v>
      </c>
      <c r="K434" s="8">
        <v>52</v>
      </c>
      <c r="L434" s="47">
        <v>0.91</v>
      </c>
      <c r="M434" s="37">
        <v>7.67</v>
      </c>
      <c r="N434" s="37">
        <v>7.97</v>
      </c>
      <c r="O434" s="8">
        <v>1682</v>
      </c>
      <c r="P434" s="8">
        <v>1355</v>
      </c>
      <c r="Q434" s="48">
        <v>0.73</v>
      </c>
      <c r="R434" s="48">
        <v>0.58599999999999997</v>
      </c>
      <c r="S434" s="48">
        <v>106.5</v>
      </c>
      <c r="T434" s="48">
        <v>54.6</v>
      </c>
      <c r="U434" s="48"/>
      <c r="V434" s="48">
        <v>9.4</v>
      </c>
      <c r="W434" s="48">
        <v>5.2</v>
      </c>
      <c r="X434" s="48"/>
      <c r="Y434" s="8">
        <v>18501</v>
      </c>
      <c r="Z434" s="9">
        <f t="shared" si="255"/>
        <v>0.86924450291298627</v>
      </c>
      <c r="AA434" s="60">
        <f t="shared" si="256"/>
        <v>0.42407407407407405</v>
      </c>
      <c r="AB434" s="61">
        <f t="shared" si="257"/>
        <v>165.56700000000001</v>
      </c>
      <c r="AC434" s="62">
        <f t="shared" si="258"/>
        <v>0.29200529100529105</v>
      </c>
      <c r="AD434" s="63">
        <f t="shared" si="259"/>
        <v>212.97</v>
      </c>
      <c r="AE434" s="62">
        <f t="shared" si="260"/>
        <v>0.26292592592592595</v>
      </c>
      <c r="AF434" s="89">
        <f t="shared" si="261"/>
        <v>2839.6</v>
      </c>
    </row>
    <row r="435" spans="1:32" x14ac:dyDescent="0.25">
      <c r="A435" s="7" t="s">
        <v>30</v>
      </c>
      <c r="B435" s="8">
        <v>24079</v>
      </c>
      <c r="C435" s="8">
        <v>803</v>
      </c>
      <c r="D435" s="8">
        <v>196</v>
      </c>
      <c r="E435" s="8">
        <v>13</v>
      </c>
      <c r="F435" s="47">
        <v>0.94</v>
      </c>
      <c r="G435" s="8">
        <v>289</v>
      </c>
      <c r="H435" s="8">
        <v>13</v>
      </c>
      <c r="I435" s="47">
        <v>0.95</v>
      </c>
      <c r="J435" s="8">
        <v>568</v>
      </c>
      <c r="K435" s="8">
        <v>52</v>
      </c>
      <c r="L435" s="47">
        <v>0.91</v>
      </c>
      <c r="M435" s="37">
        <v>7.7190000000000003</v>
      </c>
      <c r="N435" s="37">
        <v>7.843</v>
      </c>
      <c r="O435" s="8">
        <v>1667.5709999999999</v>
      </c>
      <c r="P435" s="8">
        <v>1318.7139999999999</v>
      </c>
      <c r="Q435" s="48">
        <v>0.70699999999999996</v>
      </c>
      <c r="R435" s="48">
        <v>0.39500000000000002</v>
      </c>
      <c r="S435" s="48">
        <v>106.3</v>
      </c>
      <c r="T435" s="48">
        <v>52</v>
      </c>
      <c r="U435" s="48"/>
      <c r="V435" s="48">
        <v>9.1999999999999993</v>
      </c>
      <c r="W435" s="48">
        <v>5.3</v>
      </c>
      <c r="X435" s="48"/>
      <c r="Y435" s="8">
        <v>18297</v>
      </c>
      <c r="Z435" s="9">
        <f t="shared" si="255"/>
        <v>0.7598737489098385</v>
      </c>
      <c r="AA435" s="60">
        <f t="shared" si="256"/>
        <v>0.49567901234567902</v>
      </c>
      <c r="AB435" s="61">
        <f t="shared" si="257"/>
        <v>157.38800000000001</v>
      </c>
      <c r="AC435" s="62">
        <f t="shared" si="258"/>
        <v>0.27758024691358024</v>
      </c>
      <c r="AD435" s="63">
        <f t="shared" si="259"/>
        <v>232.06700000000001</v>
      </c>
      <c r="AE435" s="62">
        <f t="shared" si="260"/>
        <v>0.28650246913580246</v>
      </c>
      <c r="AF435" s="89">
        <f t="shared" si="261"/>
        <v>3094.2266666666674</v>
      </c>
    </row>
    <row r="436" spans="1:32" ht="13" thickBot="1" x14ac:dyDescent="0.3">
      <c r="A436" s="7" t="s">
        <v>31</v>
      </c>
      <c r="B436" s="8">
        <v>21706</v>
      </c>
      <c r="C436" s="8">
        <v>700</v>
      </c>
      <c r="D436" s="8">
        <v>314</v>
      </c>
      <c r="E436" s="8">
        <v>19</v>
      </c>
      <c r="F436" s="47">
        <v>0.94</v>
      </c>
      <c r="G436" s="8">
        <v>349</v>
      </c>
      <c r="H436" s="8">
        <v>24</v>
      </c>
      <c r="I436" s="47">
        <v>0.93</v>
      </c>
      <c r="J436" s="8">
        <v>664</v>
      </c>
      <c r="K436" s="8">
        <v>90</v>
      </c>
      <c r="L436" s="47">
        <v>0.87</v>
      </c>
      <c r="M436" s="37">
        <v>7.9089999999999998</v>
      </c>
      <c r="N436" s="37">
        <v>7.766</v>
      </c>
      <c r="O436" s="8">
        <v>1644</v>
      </c>
      <c r="P436" s="8">
        <v>1394.857</v>
      </c>
      <c r="Q436" s="48">
        <v>0.71299999999999997</v>
      </c>
      <c r="R436" s="48">
        <v>0.35099999999999998</v>
      </c>
      <c r="S436" s="48">
        <v>106.4</v>
      </c>
      <c r="T436" s="48">
        <v>60.6</v>
      </c>
      <c r="U436" s="48"/>
      <c r="V436" s="48">
        <v>9.1999999999999993</v>
      </c>
      <c r="W436" s="48">
        <v>4.7</v>
      </c>
      <c r="X436" s="48"/>
      <c r="Y436" s="8">
        <v>18828</v>
      </c>
      <c r="Z436" s="9">
        <f t="shared" si="255"/>
        <v>0.8674099327374919</v>
      </c>
      <c r="AA436" s="60">
        <f t="shared" si="256"/>
        <v>0.43209876543209874</v>
      </c>
      <c r="AB436" s="61">
        <f t="shared" si="257"/>
        <v>219.8</v>
      </c>
      <c r="AC436" s="62">
        <f t="shared" si="258"/>
        <v>0.38765432098765434</v>
      </c>
      <c r="AD436" s="63">
        <f t="shared" si="259"/>
        <v>244.3</v>
      </c>
      <c r="AE436" s="62">
        <f t="shared" si="260"/>
        <v>0.30160493827160495</v>
      </c>
      <c r="AF436" s="89">
        <f t="shared" si="261"/>
        <v>3257.3333333333335</v>
      </c>
    </row>
    <row r="437" spans="1:32" ht="13.5" thickTop="1" thickBot="1" x14ac:dyDescent="0.3">
      <c r="A437" s="110" t="s">
        <v>127</v>
      </c>
      <c r="B437" s="106">
        <f>SUM(B425:B436)</f>
        <v>375505</v>
      </c>
      <c r="C437" s="107"/>
      <c r="D437" s="107"/>
      <c r="E437" s="107"/>
      <c r="F437" s="107"/>
      <c r="G437" s="107"/>
      <c r="H437" s="107"/>
      <c r="I437" s="107"/>
      <c r="J437" s="107"/>
      <c r="K437" s="107"/>
      <c r="L437" s="107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6">
        <f>SUM(Y425:Y436)</f>
        <v>227455</v>
      </c>
      <c r="Z437" s="109"/>
      <c r="AA437" s="64"/>
      <c r="AB437" s="65"/>
      <c r="AC437" s="66"/>
      <c r="AD437" s="67"/>
      <c r="AE437" s="66"/>
      <c r="AF437" s="85"/>
    </row>
    <row r="438" spans="1:32" ht="13.5" thickTop="1" thickBot="1" x14ac:dyDescent="0.3">
      <c r="A438" s="111" t="s">
        <v>128</v>
      </c>
      <c r="B438" s="101">
        <f t="shared" ref="B438:W438" si="262">AVERAGE(B425:B436)</f>
        <v>31292.083333333332</v>
      </c>
      <c r="C438" s="102">
        <f t="shared" si="262"/>
        <v>1026.6666666666667</v>
      </c>
      <c r="D438" s="101">
        <f t="shared" si="262"/>
        <v>220.25</v>
      </c>
      <c r="E438" s="102">
        <f t="shared" si="262"/>
        <v>28.083333333333332</v>
      </c>
      <c r="F438" s="103">
        <f>AVERAGE(F425:F436)</f>
        <v>0.86416666666666675</v>
      </c>
      <c r="G438" s="101">
        <f>AVERAGE(G425:G436)</f>
        <v>268.08333333333331</v>
      </c>
      <c r="H438" s="102">
        <f>AVERAGE(H425:H436)</f>
        <v>19.416666666666668</v>
      </c>
      <c r="I438" s="103">
        <f>AVERAGE(I425:I436)</f>
        <v>0.92499999999999982</v>
      </c>
      <c r="J438" s="101">
        <f t="shared" si="262"/>
        <v>536.91666666666663</v>
      </c>
      <c r="K438" s="102">
        <f t="shared" si="262"/>
        <v>62.583333333333336</v>
      </c>
      <c r="L438" s="103">
        <f>AVERAGE(L425:L436)</f>
        <v>0.88166666666666649</v>
      </c>
      <c r="M438" s="102">
        <f t="shared" si="262"/>
        <v>7.7095833333333337</v>
      </c>
      <c r="N438" s="102">
        <f t="shared" si="262"/>
        <v>7.9207500000000008</v>
      </c>
      <c r="O438" s="102">
        <f t="shared" si="262"/>
        <v>1497.7952500000001</v>
      </c>
      <c r="P438" s="102">
        <f t="shared" si="262"/>
        <v>1215.8918333333334</v>
      </c>
      <c r="Q438" s="104">
        <f t="shared" si="262"/>
        <v>0.88516666666666666</v>
      </c>
      <c r="R438" s="104">
        <f t="shared" si="262"/>
        <v>1.1370833333333332</v>
      </c>
      <c r="S438" s="104">
        <f t="shared" si="262"/>
        <v>82.258333333333326</v>
      </c>
      <c r="T438" s="102">
        <f t="shared" si="262"/>
        <v>39.741666666666674</v>
      </c>
      <c r="U438" s="103"/>
      <c r="V438" s="104">
        <f t="shared" si="262"/>
        <v>7.9000000000000012</v>
      </c>
      <c r="W438" s="102">
        <f t="shared" si="262"/>
        <v>2.8166666666666669</v>
      </c>
      <c r="X438" s="103"/>
      <c r="Y438" s="101">
        <f>AVERAGE(Y425:Y436)</f>
        <v>18954.583333333332</v>
      </c>
      <c r="Z438" s="105">
        <f>AVERAGE(Z425:Z436)</f>
        <v>0.64081198660613581</v>
      </c>
      <c r="AA438" s="68">
        <f t="shared" ref="AA438" si="263">C438/$C$2</f>
        <v>0.63374485596707819</v>
      </c>
      <c r="AB438" s="69">
        <f t="shared" ref="AB438" si="264">(C438*D438)/1000</f>
        <v>226.12333333333333</v>
      </c>
      <c r="AC438" s="70">
        <f t="shared" si="258"/>
        <v>0.39880658436213989</v>
      </c>
      <c r="AD438" s="71">
        <f t="shared" ref="AD438" si="265">(C438*G438)/1000</f>
        <v>275.23222222222228</v>
      </c>
      <c r="AE438" s="70">
        <f t="shared" si="260"/>
        <v>0.33979286694101518</v>
      </c>
      <c r="AF438" s="86">
        <f>AVERAGE(AF425:AF436)</f>
        <v>3569.7088888888889</v>
      </c>
    </row>
    <row r="440" spans="1:32" ht="13" thickBot="1" x14ac:dyDescent="0.3"/>
    <row r="441" spans="1:32" ht="13" thickTop="1" x14ac:dyDescent="0.25">
      <c r="A441" s="27" t="s">
        <v>5</v>
      </c>
      <c r="B441" s="28" t="s">
        <v>6</v>
      </c>
      <c r="C441" s="28" t="s">
        <v>6</v>
      </c>
      <c r="D441" s="28" t="s">
        <v>7</v>
      </c>
      <c r="E441" s="28" t="s">
        <v>8</v>
      </c>
      <c r="F441" s="38" t="s">
        <v>2</v>
      </c>
      <c r="G441" s="28" t="s">
        <v>9</v>
      </c>
      <c r="H441" s="28" t="s">
        <v>10</v>
      </c>
      <c r="I441" s="38" t="s">
        <v>3</v>
      </c>
      <c r="J441" s="28" t="s">
        <v>11</v>
      </c>
      <c r="K441" s="28" t="s">
        <v>12</v>
      </c>
      <c r="L441" s="38" t="s">
        <v>13</v>
      </c>
      <c r="M441" s="28" t="s">
        <v>61</v>
      </c>
      <c r="N441" s="28" t="s">
        <v>62</v>
      </c>
      <c r="O441" s="28" t="s">
        <v>63</v>
      </c>
      <c r="P441" s="28" t="s">
        <v>64</v>
      </c>
      <c r="Q441" s="28" t="s">
        <v>105</v>
      </c>
      <c r="R441" s="28" t="s">
        <v>106</v>
      </c>
      <c r="S441" s="28" t="s">
        <v>116</v>
      </c>
      <c r="T441" s="28" t="s">
        <v>117</v>
      </c>
      <c r="U441" s="28" t="s">
        <v>129</v>
      </c>
      <c r="V441" s="28" t="s">
        <v>118</v>
      </c>
      <c r="W441" s="28" t="s">
        <v>119</v>
      </c>
      <c r="X441" s="28" t="s">
        <v>130</v>
      </c>
      <c r="Y441" s="29" t="s">
        <v>46</v>
      </c>
      <c r="Z441" s="29" t="s">
        <v>14</v>
      </c>
      <c r="AA441" s="52" t="s">
        <v>47</v>
      </c>
      <c r="AB441" s="53" t="s">
        <v>48</v>
      </c>
      <c r="AC441" s="54" t="s">
        <v>49</v>
      </c>
      <c r="AD441" s="55" t="s">
        <v>47</v>
      </c>
      <c r="AE441" s="54" t="s">
        <v>47</v>
      </c>
      <c r="AF441" s="52" t="s">
        <v>140</v>
      </c>
    </row>
    <row r="442" spans="1:32" ht="13" thickBot="1" x14ac:dyDescent="0.3">
      <c r="A442" s="30" t="s">
        <v>131</v>
      </c>
      <c r="B442" s="31" t="s">
        <v>16</v>
      </c>
      <c r="C442" s="32" t="s">
        <v>17</v>
      </c>
      <c r="D442" s="31" t="s">
        <v>40</v>
      </c>
      <c r="E442" s="31" t="s">
        <v>40</v>
      </c>
      <c r="F442" s="39" t="s">
        <v>66</v>
      </c>
      <c r="G442" s="31" t="s">
        <v>40</v>
      </c>
      <c r="H442" s="31" t="s">
        <v>40</v>
      </c>
      <c r="I442" s="39" t="s">
        <v>66</v>
      </c>
      <c r="J442" s="31" t="s">
        <v>40</v>
      </c>
      <c r="K442" s="31" t="s">
        <v>40</v>
      </c>
      <c r="L442" s="39" t="s">
        <v>66</v>
      </c>
      <c r="M442" s="31"/>
      <c r="N442" s="31"/>
      <c r="O442" s="44"/>
      <c r="P442" s="44"/>
      <c r="Q442" s="44" t="s">
        <v>108</v>
      </c>
      <c r="R442" s="44" t="s">
        <v>108</v>
      </c>
      <c r="S442" s="44" t="s">
        <v>40</v>
      </c>
      <c r="T442" s="44" t="s">
        <v>40</v>
      </c>
      <c r="U442" s="44" t="s">
        <v>66</v>
      </c>
      <c r="V442" s="44" t="s">
        <v>40</v>
      </c>
      <c r="W442" s="44" t="s">
        <v>40</v>
      </c>
      <c r="X442" s="44" t="s">
        <v>66</v>
      </c>
      <c r="Y442" s="32" t="s">
        <v>51</v>
      </c>
      <c r="Z442" s="32" t="s">
        <v>20</v>
      </c>
      <c r="AA442" s="56" t="s">
        <v>6</v>
      </c>
      <c r="AB442" s="57" t="s">
        <v>52</v>
      </c>
      <c r="AC442" s="58" t="s">
        <v>53</v>
      </c>
      <c r="AD442" s="59" t="s">
        <v>54</v>
      </c>
      <c r="AE442" s="58" t="s">
        <v>55</v>
      </c>
      <c r="AF442" s="88" t="s">
        <v>141</v>
      </c>
    </row>
    <row r="443" spans="1:32" ht="13" thickTop="1" x14ac:dyDescent="0.25">
      <c r="A443" s="7" t="s">
        <v>21</v>
      </c>
      <c r="B443" s="8">
        <v>26372</v>
      </c>
      <c r="C443" s="8">
        <v>851</v>
      </c>
      <c r="D443" s="8">
        <v>227</v>
      </c>
      <c r="E443" s="8">
        <v>37</v>
      </c>
      <c r="F443" s="47">
        <v>0.84</v>
      </c>
      <c r="G443" s="8">
        <v>293</v>
      </c>
      <c r="H443" s="8">
        <v>35</v>
      </c>
      <c r="I443" s="47">
        <v>0.88</v>
      </c>
      <c r="J443" s="8">
        <v>541</v>
      </c>
      <c r="K443" s="8">
        <v>131</v>
      </c>
      <c r="L443" s="47">
        <v>0.76</v>
      </c>
      <c r="M443" s="37">
        <v>8.15</v>
      </c>
      <c r="N443" s="37">
        <v>7.63</v>
      </c>
      <c r="O443" s="8">
        <v>1628</v>
      </c>
      <c r="P443" s="8">
        <v>1279</v>
      </c>
      <c r="Q443" s="48">
        <v>0.6</v>
      </c>
      <c r="R443" s="48">
        <v>0.6</v>
      </c>
      <c r="S443" s="48">
        <v>106.1</v>
      </c>
      <c r="T443" s="48">
        <v>56.5</v>
      </c>
      <c r="U443" s="48"/>
      <c r="V443" s="48">
        <v>9.4</v>
      </c>
      <c r="W443" s="48">
        <v>4.5</v>
      </c>
      <c r="X443" s="48"/>
      <c r="Y443" s="8">
        <v>19070</v>
      </c>
      <c r="Z443" s="9">
        <f t="shared" ref="Z443:Z454" si="266">Y443/B443</f>
        <v>0.72311542545123619</v>
      </c>
      <c r="AA443" s="60">
        <f>C443/$C$2</f>
        <v>0.52530864197530869</v>
      </c>
      <c r="AB443" s="61">
        <f>(C443*D443)/1000</f>
        <v>193.17699999999999</v>
      </c>
      <c r="AC443" s="62">
        <f>(AB443)/$E$3</f>
        <v>0.34070017636684302</v>
      </c>
      <c r="AD443" s="63">
        <f>(C443*G443)/1000</f>
        <v>249.34299999999999</v>
      </c>
      <c r="AE443" s="62">
        <f>(AD443)/$G$3</f>
        <v>0.30783086419753086</v>
      </c>
      <c r="AF443" s="89">
        <f>(0.8*C443*G443)/60</f>
        <v>3324.5733333333337</v>
      </c>
    </row>
    <row r="444" spans="1:32" x14ac:dyDescent="0.25">
      <c r="A444" s="7" t="s">
        <v>22</v>
      </c>
      <c r="B444" s="8">
        <v>23016</v>
      </c>
      <c r="C444" s="8">
        <v>822</v>
      </c>
      <c r="D444" s="8">
        <v>249</v>
      </c>
      <c r="E444" s="8">
        <v>27</v>
      </c>
      <c r="F444" s="47">
        <v>0.89</v>
      </c>
      <c r="G444" s="8">
        <v>326</v>
      </c>
      <c r="H444" s="8">
        <v>31</v>
      </c>
      <c r="I444" s="47">
        <v>0.91</v>
      </c>
      <c r="J444" s="8">
        <v>675</v>
      </c>
      <c r="K444" s="8">
        <v>103</v>
      </c>
      <c r="L444" s="47">
        <v>0.85</v>
      </c>
      <c r="M444" s="37">
        <v>7.98</v>
      </c>
      <c r="N444" s="37">
        <v>7.74</v>
      </c>
      <c r="O444" s="8">
        <v>1566</v>
      </c>
      <c r="P444" s="8">
        <v>1329</v>
      </c>
      <c r="Q444" s="48">
        <v>1</v>
      </c>
      <c r="R444" s="48">
        <v>0.4</v>
      </c>
      <c r="S444" s="48">
        <v>95.5</v>
      </c>
      <c r="T444" s="48">
        <v>56.9</v>
      </c>
      <c r="U444" s="48"/>
      <c r="V444" s="48">
        <v>9.1</v>
      </c>
      <c r="W444" s="48">
        <v>3.9</v>
      </c>
      <c r="X444" s="48"/>
      <c r="Y444" s="8">
        <v>16916</v>
      </c>
      <c r="Z444" s="9">
        <f t="shared" si="266"/>
        <v>0.73496697949252698</v>
      </c>
      <c r="AA444" s="60">
        <f t="shared" ref="AA444:AA454" si="267">C444/$C$2</f>
        <v>0.50740740740740742</v>
      </c>
      <c r="AB444" s="61">
        <f t="shared" ref="AB444:AB454" si="268">(C444*D444)/1000</f>
        <v>204.678</v>
      </c>
      <c r="AC444" s="62">
        <f t="shared" ref="AC444:AC456" si="269">(AB444)/$E$3</f>
        <v>0.36098412698412696</v>
      </c>
      <c r="AD444" s="63">
        <f t="shared" ref="AD444:AD454" si="270">(C444*G444)/1000</f>
        <v>267.97199999999998</v>
      </c>
      <c r="AE444" s="62">
        <f t="shared" ref="AE444:AE456" si="271">(AD444)/$G$3</f>
        <v>0.33082962962962958</v>
      </c>
      <c r="AF444" s="89">
        <f t="shared" ref="AF444:AF454" si="272">(0.8*C444*G444)/60</f>
        <v>3572.96</v>
      </c>
    </row>
    <row r="445" spans="1:32" x14ac:dyDescent="0.25">
      <c r="A445" s="7" t="s">
        <v>23</v>
      </c>
      <c r="B445" s="8">
        <v>29901</v>
      </c>
      <c r="C445" s="8">
        <v>965</v>
      </c>
      <c r="D445" s="8">
        <v>308</v>
      </c>
      <c r="E445" s="8">
        <v>23</v>
      </c>
      <c r="F445" s="47">
        <v>0.92</v>
      </c>
      <c r="G445" s="8">
        <v>316</v>
      </c>
      <c r="H445" s="8">
        <v>28</v>
      </c>
      <c r="I445" s="47">
        <v>0.91</v>
      </c>
      <c r="J445" s="8">
        <v>590</v>
      </c>
      <c r="K445" s="8">
        <v>106</v>
      </c>
      <c r="L445" s="47">
        <v>0.82</v>
      </c>
      <c r="M445" s="37">
        <v>7.83</v>
      </c>
      <c r="N445" s="37">
        <v>7.82</v>
      </c>
      <c r="O445" s="8">
        <v>1587</v>
      </c>
      <c r="P445" s="8">
        <v>1381</v>
      </c>
      <c r="Q445" s="48">
        <v>5.3</v>
      </c>
      <c r="R445" s="48">
        <v>1.2</v>
      </c>
      <c r="S445" s="48">
        <v>93.7</v>
      </c>
      <c r="T445" s="48">
        <v>49.7</v>
      </c>
      <c r="U445" s="48"/>
      <c r="V445" s="48">
        <v>8.1</v>
      </c>
      <c r="W445" s="48">
        <v>4</v>
      </c>
      <c r="X445" s="48"/>
      <c r="Y445" s="8">
        <v>18730</v>
      </c>
      <c r="Z445" s="9">
        <f t="shared" si="266"/>
        <v>0.62640045483428652</v>
      </c>
      <c r="AA445" s="60">
        <f t="shared" si="267"/>
        <v>0.59567901234567899</v>
      </c>
      <c r="AB445" s="61">
        <f t="shared" si="268"/>
        <v>297.22000000000003</v>
      </c>
      <c r="AC445" s="62">
        <f t="shared" si="269"/>
        <v>0.52419753086419763</v>
      </c>
      <c r="AD445" s="63">
        <f t="shared" si="270"/>
        <v>304.94</v>
      </c>
      <c r="AE445" s="62">
        <f t="shared" si="271"/>
        <v>0.37646913580246916</v>
      </c>
      <c r="AF445" s="89">
        <f t="shared" si="272"/>
        <v>4065.8666666666668</v>
      </c>
    </row>
    <row r="446" spans="1:32" x14ac:dyDescent="0.25">
      <c r="A446" s="7" t="s">
        <v>24</v>
      </c>
      <c r="B446" s="8">
        <v>32602</v>
      </c>
      <c r="C446" s="8">
        <v>1087</v>
      </c>
      <c r="D446" s="8">
        <v>238</v>
      </c>
      <c r="E446" s="8">
        <v>22</v>
      </c>
      <c r="F446" s="47">
        <v>0.91</v>
      </c>
      <c r="G446" s="8">
        <v>253</v>
      </c>
      <c r="H446" s="8">
        <v>29</v>
      </c>
      <c r="I446" s="47">
        <v>0.89</v>
      </c>
      <c r="J446" s="8">
        <v>438</v>
      </c>
      <c r="K446" s="8">
        <v>91</v>
      </c>
      <c r="L446" s="47">
        <v>0.79</v>
      </c>
      <c r="M446" s="37">
        <v>8.01</v>
      </c>
      <c r="N446" s="37">
        <v>7.94</v>
      </c>
      <c r="O446" s="8">
        <v>1410</v>
      </c>
      <c r="P446" s="8">
        <v>1372</v>
      </c>
      <c r="Q446" s="48">
        <v>3</v>
      </c>
      <c r="R446" s="48">
        <v>1.1000000000000001</v>
      </c>
      <c r="S446" s="48">
        <v>74.2</v>
      </c>
      <c r="T446" s="48">
        <v>45.7</v>
      </c>
      <c r="U446" s="48"/>
      <c r="V446" s="48">
        <v>7.9</v>
      </c>
      <c r="W446" s="48">
        <v>4.0999999999999996</v>
      </c>
      <c r="X446" s="48"/>
      <c r="Y446" s="8">
        <v>18638</v>
      </c>
      <c r="Z446" s="9">
        <f t="shared" si="266"/>
        <v>0.57168271885160415</v>
      </c>
      <c r="AA446" s="60">
        <f t="shared" si="267"/>
        <v>0.67098765432098761</v>
      </c>
      <c r="AB446" s="61">
        <f t="shared" si="268"/>
        <v>258.70600000000002</v>
      </c>
      <c r="AC446" s="62">
        <f t="shared" si="269"/>
        <v>0.45627160493827162</v>
      </c>
      <c r="AD446" s="63">
        <f t="shared" si="270"/>
        <v>275.01100000000002</v>
      </c>
      <c r="AE446" s="62">
        <f t="shared" si="271"/>
        <v>0.3395197530864198</v>
      </c>
      <c r="AF446" s="89">
        <f t="shared" si="272"/>
        <v>3666.8133333333335</v>
      </c>
    </row>
    <row r="447" spans="1:32" x14ac:dyDescent="0.25">
      <c r="A447" s="7" t="s">
        <v>25</v>
      </c>
      <c r="B447" s="8">
        <v>32061</v>
      </c>
      <c r="C447" s="8">
        <v>1034</v>
      </c>
      <c r="D447" s="8">
        <v>202</v>
      </c>
      <c r="E447" s="8">
        <v>19</v>
      </c>
      <c r="F447" s="47">
        <v>0.91</v>
      </c>
      <c r="G447" s="8">
        <v>255</v>
      </c>
      <c r="H447" s="8">
        <v>25</v>
      </c>
      <c r="I447" s="47">
        <v>0.9</v>
      </c>
      <c r="J447" s="8">
        <v>492</v>
      </c>
      <c r="K447" s="8">
        <v>73</v>
      </c>
      <c r="L447" s="47">
        <v>0.85</v>
      </c>
      <c r="M447" s="37">
        <v>8.02</v>
      </c>
      <c r="N447" s="37">
        <v>7.92</v>
      </c>
      <c r="O447" s="8">
        <v>1579</v>
      </c>
      <c r="P447" s="8">
        <v>1376</v>
      </c>
      <c r="Q447" s="48">
        <v>0.9</v>
      </c>
      <c r="R447" s="48">
        <v>0.6</v>
      </c>
      <c r="S447" s="48">
        <v>64.400000000000006</v>
      </c>
      <c r="T447" s="48">
        <v>39.799999999999997</v>
      </c>
      <c r="U447" s="51"/>
      <c r="V447" s="50">
        <v>6.6</v>
      </c>
      <c r="W447" s="48">
        <v>3.8</v>
      </c>
      <c r="X447" s="48"/>
      <c r="Y447" s="8">
        <v>22316</v>
      </c>
      <c r="Z447" s="9">
        <f t="shared" si="266"/>
        <v>0.69604815819843424</v>
      </c>
      <c r="AA447" s="60">
        <f t="shared" si="267"/>
        <v>0.63827160493827162</v>
      </c>
      <c r="AB447" s="61">
        <f t="shared" si="268"/>
        <v>208.86799999999999</v>
      </c>
      <c r="AC447" s="62">
        <f t="shared" si="269"/>
        <v>0.36837389770723106</v>
      </c>
      <c r="AD447" s="63">
        <f t="shared" si="270"/>
        <v>263.67</v>
      </c>
      <c r="AE447" s="62">
        <f t="shared" si="271"/>
        <v>0.32551851851851854</v>
      </c>
      <c r="AF447" s="89">
        <f t="shared" si="272"/>
        <v>3515.6</v>
      </c>
    </row>
    <row r="448" spans="1:32" x14ac:dyDescent="0.25">
      <c r="A448" s="7" t="s">
        <v>26</v>
      </c>
      <c r="B448" s="8">
        <v>31460</v>
      </c>
      <c r="C448" s="8">
        <v>1049</v>
      </c>
      <c r="D448" s="8">
        <v>185</v>
      </c>
      <c r="E448" s="8">
        <v>29</v>
      </c>
      <c r="F448" s="47">
        <v>0.84</v>
      </c>
      <c r="G448" s="8">
        <v>239</v>
      </c>
      <c r="H448" s="8">
        <v>27</v>
      </c>
      <c r="I448" s="47">
        <v>0.89</v>
      </c>
      <c r="J448" s="8">
        <v>417</v>
      </c>
      <c r="K448" s="8">
        <v>70</v>
      </c>
      <c r="L448" s="47">
        <v>0.83</v>
      </c>
      <c r="M448" s="37">
        <v>7.58</v>
      </c>
      <c r="N448" s="37">
        <v>7.82</v>
      </c>
      <c r="O448" s="8">
        <v>1610</v>
      </c>
      <c r="P448" s="8">
        <v>1382</v>
      </c>
      <c r="Q448" s="48">
        <v>1.3</v>
      </c>
      <c r="R448" s="48">
        <v>0.5</v>
      </c>
      <c r="S448" s="48">
        <v>69.7</v>
      </c>
      <c r="T448" s="48">
        <v>42.1</v>
      </c>
      <c r="U448" s="48"/>
      <c r="V448" s="48">
        <v>6.7</v>
      </c>
      <c r="W448" s="48">
        <v>4.2</v>
      </c>
      <c r="X448" s="48"/>
      <c r="Y448" s="8">
        <v>21434</v>
      </c>
      <c r="Z448" s="9">
        <f t="shared" si="266"/>
        <v>0.68130959949141767</v>
      </c>
      <c r="AA448" s="60">
        <f t="shared" si="267"/>
        <v>0.64753086419753081</v>
      </c>
      <c r="AB448" s="61">
        <f t="shared" si="268"/>
        <v>194.065</v>
      </c>
      <c r="AC448" s="62">
        <f t="shared" si="269"/>
        <v>0.34226631393298057</v>
      </c>
      <c r="AD448" s="63">
        <f t="shared" si="270"/>
        <v>250.71100000000001</v>
      </c>
      <c r="AE448" s="62">
        <f t="shared" si="271"/>
        <v>0.30951975308641977</v>
      </c>
      <c r="AF448" s="89">
        <f t="shared" si="272"/>
        <v>3342.8133333333335</v>
      </c>
    </row>
    <row r="449" spans="1:32" x14ac:dyDescent="0.25">
      <c r="A449" s="7" t="s">
        <v>27</v>
      </c>
      <c r="B449" s="8">
        <v>32264</v>
      </c>
      <c r="C449" s="8">
        <v>1040.7739999999999</v>
      </c>
      <c r="D449" s="8">
        <v>146.6</v>
      </c>
      <c r="E449" s="8">
        <v>56</v>
      </c>
      <c r="F449" s="47">
        <v>0.62</v>
      </c>
      <c r="G449" s="8">
        <v>186</v>
      </c>
      <c r="H449" s="8">
        <v>22</v>
      </c>
      <c r="I449" s="47">
        <v>0.88</v>
      </c>
      <c r="J449" s="8">
        <v>341</v>
      </c>
      <c r="K449" s="8">
        <v>72</v>
      </c>
      <c r="L449" s="47">
        <v>0.79</v>
      </c>
      <c r="M449" s="37">
        <v>7.4939999999999998</v>
      </c>
      <c r="N449" s="37">
        <v>8.2360000000000007</v>
      </c>
      <c r="O449" s="8">
        <v>1441.8</v>
      </c>
      <c r="P449" s="8">
        <v>1280.2</v>
      </c>
      <c r="Q449" s="48">
        <v>0.5</v>
      </c>
      <c r="R449" s="48">
        <v>0.6</v>
      </c>
      <c r="S449" s="48">
        <v>60</v>
      </c>
      <c r="T449" s="48">
        <v>37</v>
      </c>
      <c r="U449" s="48"/>
      <c r="V449" s="48">
        <v>6.2</v>
      </c>
      <c r="W449" s="48">
        <v>3.1</v>
      </c>
      <c r="X449" s="48"/>
      <c r="Y449" s="8">
        <v>22096</v>
      </c>
      <c r="Z449" s="9">
        <f t="shared" si="266"/>
        <v>0.68484998760228122</v>
      </c>
      <c r="AA449" s="60">
        <f t="shared" si="267"/>
        <v>0.64245308641975307</v>
      </c>
      <c r="AB449" s="61">
        <f t="shared" si="268"/>
        <v>152.57746839999999</v>
      </c>
      <c r="AC449" s="62">
        <f t="shared" si="269"/>
        <v>0.26909606419753085</v>
      </c>
      <c r="AD449" s="63">
        <f t="shared" si="270"/>
        <v>193.58396399999998</v>
      </c>
      <c r="AE449" s="62">
        <f t="shared" si="271"/>
        <v>0.23899254814814813</v>
      </c>
      <c r="AF449" s="89">
        <f t="shared" si="272"/>
        <v>2581.1195199999997</v>
      </c>
    </row>
    <row r="450" spans="1:32" x14ac:dyDescent="0.25">
      <c r="A450" s="7" t="s">
        <v>28</v>
      </c>
      <c r="B450" s="8">
        <v>30366</v>
      </c>
      <c r="C450" s="8">
        <v>980</v>
      </c>
      <c r="D450" s="8">
        <v>81</v>
      </c>
      <c r="E450" s="8">
        <v>33</v>
      </c>
      <c r="F450" s="47">
        <v>0.59</v>
      </c>
      <c r="G450" s="8">
        <v>127</v>
      </c>
      <c r="H450" s="8">
        <v>18</v>
      </c>
      <c r="I450" s="47">
        <v>0.86</v>
      </c>
      <c r="J450" s="8">
        <v>246</v>
      </c>
      <c r="K450" s="8">
        <v>53</v>
      </c>
      <c r="L450" s="47">
        <v>0.79</v>
      </c>
      <c r="M450" s="37">
        <v>7.43</v>
      </c>
      <c r="N450" s="37">
        <v>8.06</v>
      </c>
      <c r="O450" s="8">
        <v>1123</v>
      </c>
      <c r="P450" s="8">
        <v>1235</v>
      </c>
      <c r="Q450" s="48">
        <v>0.5</v>
      </c>
      <c r="R450" s="48">
        <v>0.5</v>
      </c>
      <c r="S450" s="48">
        <v>69.400000000000006</v>
      </c>
      <c r="T450" s="48">
        <v>35.200000000000003</v>
      </c>
      <c r="U450" s="48"/>
      <c r="V450" s="48">
        <v>7.2</v>
      </c>
      <c r="W450" s="48">
        <v>3.6</v>
      </c>
      <c r="X450" s="48"/>
      <c r="Y450" s="8">
        <v>21305</v>
      </c>
      <c r="Z450" s="9">
        <f t="shared" si="266"/>
        <v>0.7016070605282223</v>
      </c>
      <c r="AA450" s="60">
        <f t="shared" si="267"/>
        <v>0.60493827160493829</v>
      </c>
      <c r="AB450" s="61">
        <f t="shared" si="268"/>
        <v>79.38</v>
      </c>
      <c r="AC450" s="62">
        <f t="shared" si="269"/>
        <v>0.13999999999999999</v>
      </c>
      <c r="AD450" s="63">
        <f t="shared" si="270"/>
        <v>124.46</v>
      </c>
      <c r="AE450" s="62">
        <f t="shared" si="271"/>
        <v>0.1536543209876543</v>
      </c>
      <c r="AF450" s="89">
        <f t="shared" si="272"/>
        <v>1659.4666666666667</v>
      </c>
    </row>
    <row r="451" spans="1:32" x14ac:dyDescent="0.25">
      <c r="A451" s="7" t="s">
        <v>29</v>
      </c>
      <c r="B451" s="8">
        <v>31530</v>
      </c>
      <c r="C451" s="41">
        <v>1051</v>
      </c>
      <c r="D451" s="8">
        <v>81</v>
      </c>
      <c r="E451" s="8">
        <v>29</v>
      </c>
      <c r="F451" s="47">
        <v>0.64</v>
      </c>
      <c r="G451" s="8">
        <v>112</v>
      </c>
      <c r="H451" s="8">
        <v>17</v>
      </c>
      <c r="I451" s="47">
        <v>0.85</v>
      </c>
      <c r="J451" s="8">
        <v>220</v>
      </c>
      <c r="K451" s="8">
        <v>50</v>
      </c>
      <c r="L451" s="47">
        <v>0.77</v>
      </c>
      <c r="M451" s="37">
        <v>7.61</v>
      </c>
      <c r="N451" s="37">
        <v>7.86</v>
      </c>
      <c r="O451" s="8">
        <v>1265</v>
      </c>
      <c r="P451" s="8">
        <v>979</v>
      </c>
      <c r="Q451" s="48">
        <v>0.5</v>
      </c>
      <c r="R451" s="48">
        <v>0.7</v>
      </c>
      <c r="S451" s="48">
        <v>56.5</v>
      </c>
      <c r="T451" s="48">
        <v>28</v>
      </c>
      <c r="U451" s="48"/>
      <c r="V451" s="48">
        <v>6</v>
      </c>
      <c r="W451" s="48">
        <v>2.5</v>
      </c>
      <c r="X451" s="48"/>
      <c r="Y451" s="8">
        <v>21911</v>
      </c>
      <c r="Z451" s="9">
        <f t="shared" si="266"/>
        <v>0.69492546780843645</v>
      </c>
      <c r="AA451" s="60">
        <f t="shared" si="267"/>
        <v>0.64876543209876547</v>
      </c>
      <c r="AB451" s="61">
        <f t="shared" si="268"/>
        <v>85.131</v>
      </c>
      <c r="AC451" s="62">
        <f t="shared" si="269"/>
        <v>0.15014285714285713</v>
      </c>
      <c r="AD451" s="63">
        <f t="shared" si="270"/>
        <v>117.712</v>
      </c>
      <c r="AE451" s="62">
        <f t="shared" si="271"/>
        <v>0.14532345679012346</v>
      </c>
      <c r="AF451" s="89">
        <f t="shared" si="272"/>
        <v>1569.4933333333333</v>
      </c>
    </row>
    <row r="452" spans="1:32" x14ac:dyDescent="0.25">
      <c r="A452" s="7" t="s">
        <v>36</v>
      </c>
      <c r="B452" s="8">
        <v>28882</v>
      </c>
      <c r="C452" s="8">
        <v>932</v>
      </c>
      <c r="D452" s="8">
        <v>191</v>
      </c>
      <c r="E452" s="8">
        <v>16</v>
      </c>
      <c r="F452" s="47">
        <v>0.92</v>
      </c>
      <c r="G452" s="8">
        <v>238</v>
      </c>
      <c r="H452" s="8">
        <v>10</v>
      </c>
      <c r="I452" s="47">
        <v>0.96</v>
      </c>
      <c r="J452" s="8">
        <v>435</v>
      </c>
      <c r="K452" s="8">
        <v>49</v>
      </c>
      <c r="L452" s="47">
        <v>0.89</v>
      </c>
      <c r="M452" s="37">
        <v>7.6449999999999996</v>
      </c>
      <c r="N452" s="37">
        <v>7.7039999999999997</v>
      </c>
      <c r="O452" s="8">
        <v>1489.25</v>
      </c>
      <c r="P452" s="8">
        <v>1223.5</v>
      </c>
      <c r="Q452" s="48">
        <v>0.7</v>
      </c>
      <c r="R452" s="48">
        <v>0.5</v>
      </c>
      <c r="S452" s="48">
        <v>93.3</v>
      </c>
      <c r="T452" s="48">
        <v>45.6</v>
      </c>
      <c r="U452" s="48"/>
      <c r="V452" s="48">
        <v>7.8</v>
      </c>
      <c r="W452" s="48">
        <v>4</v>
      </c>
      <c r="X452" s="48"/>
      <c r="Y452" s="8">
        <v>21118</v>
      </c>
      <c r="Z452" s="9">
        <f t="shared" si="266"/>
        <v>0.73118205110449419</v>
      </c>
      <c r="AA452" s="60">
        <f t="shared" si="267"/>
        <v>0.57530864197530862</v>
      </c>
      <c r="AB452" s="61">
        <f t="shared" si="268"/>
        <v>178.012</v>
      </c>
      <c r="AC452" s="62">
        <f t="shared" si="269"/>
        <v>0.31395414462081128</v>
      </c>
      <c r="AD452" s="63">
        <f t="shared" si="270"/>
        <v>221.816</v>
      </c>
      <c r="AE452" s="62">
        <f t="shared" si="271"/>
        <v>0.27384691358024693</v>
      </c>
      <c r="AF452" s="89">
        <f t="shared" si="272"/>
        <v>2957.5466666666671</v>
      </c>
    </row>
    <row r="453" spans="1:32" x14ac:dyDescent="0.25">
      <c r="A453" s="7" t="s">
        <v>30</v>
      </c>
      <c r="B453" s="8">
        <v>28260</v>
      </c>
      <c r="C453" s="8">
        <v>942</v>
      </c>
      <c r="D453" s="8">
        <v>260</v>
      </c>
      <c r="E453" s="8">
        <v>31</v>
      </c>
      <c r="F453" s="47">
        <v>0.88</v>
      </c>
      <c r="G453" s="8">
        <v>310</v>
      </c>
      <c r="H453" s="8">
        <v>16</v>
      </c>
      <c r="I453" s="47">
        <v>0.95</v>
      </c>
      <c r="J453" s="8">
        <v>608</v>
      </c>
      <c r="K453" s="8">
        <v>83</v>
      </c>
      <c r="L453" s="47">
        <v>0.86</v>
      </c>
      <c r="M453" s="37">
        <v>7.67</v>
      </c>
      <c r="N453" s="37">
        <v>7.6</v>
      </c>
      <c r="O453" s="8">
        <v>1513</v>
      </c>
      <c r="P453" s="8">
        <v>1294</v>
      </c>
      <c r="Q453" s="48">
        <v>0.9</v>
      </c>
      <c r="R453" s="48">
        <v>0.9</v>
      </c>
      <c r="S453" s="48">
        <v>110.3</v>
      </c>
      <c r="T453" s="48">
        <v>53.5</v>
      </c>
      <c r="U453" s="48"/>
      <c r="V453" s="48">
        <v>10.7</v>
      </c>
      <c r="W453" s="48">
        <v>4.7</v>
      </c>
      <c r="X453" s="48"/>
      <c r="Y453" s="8">
        <v>21238</v>
      </c>
      <c r="Z453" s="9">
        <f t="shared" si="266"/>
        <v>0.75152158527954704</v>
      </c>
      <c r="AA453" s="60">
        <f t="shared" si="267"/>
        <v>0.58148148148148149</v>
      </c>
      <c r="AB453" s="61">
        <f t="shared" si="268"/>
        <v>244.92</v>
      </c>
      <c r="AC453" s="62">
        <f t="shared" si="269"/>
        <v>0.43195767195767193</v>
      </c>
      <c r="AD453" s="63">
        <f t="shared" si="270"/>
        <v>292.02</v>
      </c>
      <c r="AE453" s="62">
        <f t="shared" si="271"/>
        <v>0.36051851851851852</v>
      </c>
      <c r="AF453" s="89">
        <f t="shared" si="272"/>
        <v>3893.6</v>
      </c>
    </row>
    <row r="454" spans="1:32" ht="13" thickBot="1" x14ac:dyDescent="0.3">
      <c r="A454" s="7" t="s">
        <v>31</v>
      </c>
      <c r="B454" s="8">
        <v>29899</v>
      </c>
      <c r="C454" s="8">
        <v>964</v>
      </c>
      <c r="D454" s="8">
        <v>202</v>
      </c>
      <c r="E454" s="8">
        <v>38</v>
      </c>
      <c r="F454" s="47">
        <v>0.81</v>
      </c>
      <c r="G454" s="8">
        <v>226</v>
      </c>
      <c r="H454" s="8">
        <v>17</v>
      </c>
      <c r="I454" s="47">
        <v>0.92</v>
      </c>
      <c r="J454" s="8">
        <v>447</v>
      </c>
      <c r="K454" s="8">
        <v>89</v>
      </c>
      <c r="L454" s="47">
        <v>0.8</v>
      </c>
      <c r="M454" s="37">
        <v>7.79</v>
      </c>
      <c r="N454" s="37">
        <v>7.46</v>
      </c>
      <c r="O454" s="8">
        <v>1558</v>
      </c>
      <c r="P454" s="8">
        <v>1320</v>
      </c>
      <c r="Q454" s="48">
        <v>2.2000000000000002</v>
      </c>
      <c r="R454" s="48">
        <v>1.9</v>
      </c>
      <c r="S454" s="48">
        <v>80</v>
      </c>
      <c r="T454" s="48">
        <v>45.4</v>
      </c>
      <c r="U454" s="48"/>
      <c r="V454" s="48">
        <v>7.3</v>
      </c>
      <c r="W454" s="48">
        <v>4.0999999999999996</v>
      </c>
      <c r="X454" s="48"/>
      <c r="Y454" s="8">
        <v>23208</v>
      </c>
      <c r="Z454" s="9">
        <f t="shared" si="266"/>
        <v>0.77621325127930696</v>
      </c>
      <c r="AA454" s="60">
        <f t="shared" si="267"/>
        <v>0.59506172839506177</v>
      </c>
      <c r="AB454" s="61">
        <f t="shared" si="268"/>
        <v>194.72800000000001</v>
      </c>
      <c r="AC454" s="62">
        <f t="shared" si="269"/>
        <v>0.34343562610229278</v>
      </c>
      <c r="AD454" s="63">
        <f t="shared" si="270"/>
        <v>217.864</v>
      </c>
      <c r="AE454" s="62">
        <f t="shared" si="271"/>
        <v>0.26896790123456793</v>
      </c>
      <c r="AF454" s="89">
        <f t="shared" si="272"/>
        <v>2904.8533333333335</v>
      </c>
    </row>
    <row r="455" spans="1:32" ht="13.5" thickTop="1" thickBot="1" x14ac:dyDescent="0.3">
      <c r="A455" s="110" t="s">
        <v>132</v>
      </c>
      <c r="B455" s="106">
        <f>SUM(B443:B454)</f>
        <v>356613</v>
      </c>
      <c r="C455" s="107"/>
      <c r="D455" s="107"/>
      <c r="E455" s="107"/>
      <c r="F455" s="107"/>
      <c r="G455" s="107"/>
      <c r="H455" s="107"/>
      <c r="I455" s="107"/>
      <c r="J455" s="107"/>
      <c r="K455" s="107"/>
      <c r="L455" s="107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6">
        <f>SUM(Y443:Y454)</f>
        <v>247980</v>
      </c>
      <c r="Z455" s="109"/>
      <c r="AA455" s="64"/>
      <c r="AB455" s="65"/>
      <c r="AC455" s="66"/>
      <c r="AD455" s="67"/>
      <c r="AE455" s="66"/>
      <c r="AF455" s="85"/>
    </row>
    <row r="456" spans="1:32" ht="13.5" thickTop="1" thickBot="1" x14ac:dyDescent="0.3">
      <c r="A456" s="111" t="s">
        <v>133</v>
      </c>
      <c r="B456" s="101">
        <f t="shared" ref="B456:W456" si="273">AVERAGE(B443:B454)</f>
        <v>29717.75</v>
      </c>
      <c r="C456" s="102">
        <f t="shared" si="273"/>
        <v>976.48116666666658</v>
      </c>
      <c r="D456" s="101">
        <f t="shared" si="273"/>
        <v>197.54999999999998</v>
      </c>
      <c r="E456" s="102">
        <f t="shared" si="273"/>
        <v>30</v>
      </c>
      <c r="F456" s="103">
        <f>AVERAGE(F443:F454)</f>
        <v>0.81416666666666682</v>
      </c>
      <c r="G456" s="101">
        <f>AVERAGE(G443:G454)</f>
        <v>240.08333333333334</v>
      </c>
      <c r="H456" s="102">
        <f>AVERAGE(H443:H454)</f>
        <v>22.916666666666668</v>
      </c>
      <c r="I456" s="103">
        <f>AVERAGE(I443:I454)</f>
        <v>0.89999999999999991</v>
      </c>
      <c r="J456" s="101">
        <f t="shared" si="273"/>
        <v>454.16666666666669</v>
      </c>
      <c r="K456" s="102">
        <f t="shared" si="273"/>
        <v>80.833333333333329</v>
      </c>
      <c r="L456" s="103">
        <f>AVERAGE(L443:L454)</f>
        <v>0.81666666666666676</v>
      </c>
      <c r="M456" s="102">
        <f t="shared" si="273"/>
        <v>7.7674166666666666</v>
      </c>
      <c r="N456" s="102">
        <f t="shared" si="273"/>
        <v>7.815833333333333</v>
      </c>
      <c r="O456" s="102">
        <f t="shared" si="273"/>
        <v>1480.8374999999999</v>
      </c>
      <c r="P456" s="102">
        <f t="shared" si="273"/>
        <v>1287.5583333333334</v>
      </c>
      <c r="Q456" s="104">
        <f t="shared" si="273"/>
        <v>1.4500000000000002</v>
      </c>
      <c r="R456" s="104">
        <f t="shared" si="273"/>
        <v>0.79166666666666663</v>
      </c>
      <c r="S456" s="104">
        <f t="shared" si="273"/>
        <v>81.091666666666654</v>
      </c>
      <c r="T456" s="102">
        <f t="shared" si="273"/>
        <v>44.616666666666674</v>
      </c>
      <c r="U456" s="103"/>
      <c r="V456" s="104">
        <f t="shared" si="273"/>
        <v>7.7500000000000009</v>
      </c>
      <c r="W456" s="102">
        <f t="shared" si="273"/>
        <v>3.8750000000000004</v>
      </c>
      <c r="X456" s="103"/>
      <c r="Y456" s="101">
        <f>AVERAGE(Y443:Y454)</f>
        <v>20665</v>
      </c>
      <c r="Z456" s="105">
        <f>AVERAGE(Z443:Z454)</f>
        <v>0.69781856166014944</v>
      </c>
      <c r="AA456" s="68">
        <f t="shared" ref="AA456" si="274">C456/$C$2</f>
        <v>0.60276615226337449</v>
      </c>
      <c r="AB456" s="69">
        <f t="shared" ref="AB456" si="275">(C456*D456)/1000</f>
        <v>192.90385447499997</v>
      </c>
      <c r="AC456" s="70">
        <f t="shared" si="269"/>
        <v>0.34021843822751319</v>
      </c>
      <c r="AD456" s="71">
        <f t="shared" ref="AD456" si="276">(C456*G456)/1000</f>
        <v>234.43685343055554</v>
      </c>
      <c r="AE456" s="70">
        <f t="shared" si="271"/>
        <v>0.28942821411179698</v>
      </c>
      <c r="AF456" s="86">
        <f>AVERAGE(AF443:AF454)</f>
        <v>3087.8921822222223</v>
      </c>
    </row>
    <row r="458" spans="1:32" ht="13" thickBot="1" x14ac:dyDescent="0.3"/>
    <row r="459" spans="1:32" ht="13" thickTop="1" x14ac:dyDescent="0.25">
      <c r="A459" s="27" t="s">
        <v>5</v>
      </c>
      <c r="B459" s="28" t="s">
        <v>6</v>
      </c>
      <c r="C459" s="28" t="s">
        <v>6</v>
      </c>
      <c r="D459" s="28" t="s">
        <v>7</v>
      </c>
      <c r="E459" s="28" t="s">
        <v>8</v>
      </c>
      <c r="F459" s="38" t="s">
        <v>2</v>
      </c>
      <c r="G459" s="28" t="s">
        <v>9</v>
      </c>
      <c r="H459" s="28" t="s">
        <v>10</v>
      </c>
      <c r="I459" s="38" t="s">
        <v>3</v>
      </c>
      <c r="J459" s="28" t="s">
        <v>11</v>
      </c>
      <c r="K459" s="28" t="s">
        <v>12</v>
      </c>
      <c r="L459" s="38" t="s">
        <v>13</v>
      </c>
      <c r="M459" s="28" t="s">
        <v>61</v>
      </c>
      <c r="N459" s="28" t="s">
        <v>62</v>
      </c>
      <c r="O459" s="28" t="s">
        <v>63</v>
      </c>
      <c r="P459" s="28" t="s">
        <v>64</v>
      </c>
      <c r="Q459" s="28" t="s">
        <v>105</v>
      </c>
      <c r="R459" s="28" t="s">
        <v>106</v>
      </c>
      <c r="S459" s="28" t="s">
        <v>116</v>
      </c>
      <c r="T459" s="28" t="s">
        <v>117</v>
      </c>
      <c r="U459" s="28" t="s">
        <v>129</v>
      </c>
      <c r="V459" s="28" t="s">
        <v>118</v>
      </c>
      <c r="W459" s="28" t="s">
        <v>119</v>
      </c>
      <c r="X459" s="28" t="s">
        <v>130</v>
      </c>
      <c r="Y459" s="29" t="s">
        <v>46</v>
      </c>
      <c r="Z459" s="29" t="s">
        <v>14</v>
      </c>
      <c r="AA459" s="52" t="s">
        <v>47</v>
      </c>
      <c r="AB459" s="53" t="s">
        <v>48</v>
      </c>
      <c r="AC459" s="54" t="s">
        <v>49</v>
      </c>
      <c r="AD459" s="55" t="s">
        <v>47</v>
      </c>
      <c r="AE459" s="54" t="s">
        <v>47</v>
      </c>
      <c r="AF459" s="52" t="s">
        <v>140</v>
      </c>
    </row>
    <row r="460" spans="1:32" ht="13" thickBot="1" x14ac:dyDescent="0.3">
      <c r="A460" s="30" t="s">
        <v>134</v>
      </c>
      <c r="B460" s="31" t="s">
        <v>16</v>
      </c>
      <c r="C460" s="32" t="s">
        <v>17</v>
      </c>
      <c r="D460" s="31" t="s">
        <v>40</v>
      </c>
      <c r="E460" s="31" t="s">
        <v>40</v>
      </c>
      <c r="F460" s="39" t="s">
        <v>66</v>
      </c>
      <c r="G460" s="31" t="s">
        <v>40</v>
      </c>
      <c r="H460" s="31" t="s">
        <v>40</v>
      </c>
      <c r="I460" s="39" t="s">
        <v>66</v>
      </c>
      <c r="J460" s="31" t="s">
        <v>40</v>
      </c>
      <c r="K460" s="31" t="s">
        <v>40</v>
      </c>
      <c r="L460" s="39" t="s">
        <v>66</v>
      </c>
      <c r="M460" s="31"/>
      <c r="N460" s="31"/>
      <c r="O460" s="44"/>
      <c r="P460" s="44"/>
      <c r="Q460" s="44" t="s">
        <v>108</v>
      </c>
      <c r="R460" s="44" t="s">
        <v>108</v>
      </c>
      <c r="S460" s="44" t="s">
        <v>40</v>
      </c>
      <c r="T460" s="44" t="s">
        <v>40</v>
      </c>
      <c r="U460" s="44" t="s">
        <v>66</v>
      </c>
      <c r="V460" s="44" t="s">
        <v>40</v>
      </c>
      <c r="W460" s="44" t="s">
        <v>40</v>
      </c>
      <c r="X460" s="44" t="s">
        <v>66</v>
      </c>
      <c r="Y460" s="32" t="s">
        <v>51</v>
      </c>
      <c r="Z460" s="32" t="s">
        <v>20</v>
      </c>
      <c r="AA460" s="56" t="s">
        <v>6</v>
      </c>
      <c r="AB460" s="57" t="s">
        <v>52</v>
      </c>
      <c r="AC460" s="58" t="s">
        <v>53</v>
      </c>
      <c r="AD460" s="59" t="s">
        <v>54</v>
      </c>
      <c r="AE460" s="58" t="s">
        <v>55</v>
      </c>
      <c r="AF460" s="88" t="s">
        <v>141</v>
      </c>
    </row>
    <row r="461" spans="1:32" ht="13" thickTop="1" x14ac:dyDescent="0.25">
      <c r="A461" s="7" t="s">
        <v>21</v>
      </c>
      <c r="B461" s="8">
        <v>29770</v>
      </c>
      <c r="C461" s="8">
        <v>960</v>
      </c>
      <c r="D461" s="8">
        <v>279</v>
      </c>
      <c r="E461" s="8">
        <v>38</v>
      </c>
      <c r="F461" s="83">
        <v>86</v>
      </c>
      <c r="G461" s="8">
        <v>244</v>
      </c>
      <c r="H461" s="8">
        <v>24</v>
      </c>
      <c r="I461" s="83">
        <v>90</v>
      </c>
      <c r="J461" s="8">
        <v>525</v>
      </c>
      <c r="K461" s="8">
        <v>113</v>
      </c>
      <c r="L461" s="83">
        <v>79</v>
      </c>
      <c r="M461" s="37">
        <v>7.8</v>
      </c>
      <c r="N461" s="37">
        <v>7.44</v>
      </c>
      <c r="O461" s="8">
        <v>1590</v>
      </c>
      <c r="P461" s="8">
        <v>1475</v>
      </c>
      <c r="Q461" s="48">
        <v>2.1</v>
      </c>
      <c r="R461" s="48">
        <v>2.2000000000000002</v>
      </c>
      <c r="S461" s="48">
        <v>95.7</v>
      </c>
      <c r="T461" s="48">
        <v>55.2</v>
      </c>
      <c r="U461" s="8">
        <v>42</v>
      </c>
      <c r="V461" s="48">
        <v>8.8000000000000007</v>
      </c>
      <c r="W461" s="48">
        <v>4.4000000000000004</v>
      </c>
      <c r="X461" s="8">
        <v>50</v>
      </c>
      <c r="Y461" s="8">
        <v>25060</v>
      </c>
      <c r="Z461" s="9">
        <f t="shared" ref="Z461:Z472" si="277">Y461/B461</f>
        <v>0.8417870339267719</v>
      </c>
      <c r="AA461" s="60">
        <f>C461/$C$2</f>
        <v>0.59259259259259256</v>
      </c>
      <c r="AB461" s="61">
        <f>(C461*D461)/1000</f>
        <v>267.83999999999997</v>
      </c>
      <c r="AC461" s="62">
        <f>(AB461)/$E$3</f>
        <v>0.47238095238095235</v>
      </c>
      <c r="AD461" s="63">
        <f>(C461*G461)/1000</f>
        <v>234.24</v>
      </c>
      <c r="AE461" s="62">
        <f>(AD461)/$G$3</f>
        <v>0.28918518518518521</v>
      </c>
      <c r="AF461" s="89">
        <f>(0.8*C461*G461)/60</f>
        <v>3123.2</v>
      </c>
    </row>
    <row r="462" spans="1:32" x14ac:dyDescent="0.25">
      <c r="A462" s="7" t="s">
        <v>22</v>
      </c>
      <c r="B462" s="8">
        <v>27734</v>
      </c>
      <c r="C462" s="8">
        <v>991</v>
      </c>
      <c r="D462" s="8">
        <v>357</v>
      </c>
      <c r="E462" s="8">
        <v>44</v>
      </c>
      <c r="F462" s="83">
        <v>88</v>
      </c>
      <c r="G462" s="8">
        <v>313</v>
      </c>
      <c r="H462" s="8">
        <v>34</v>
      </c>
      <c r="I462" s="83">
        <v>89</v>
      </c>
      <c r="J462" s="8">
        <v>725</v>
      </c>
      <c r="K462" s="8">
        <v>127</v>
      </c>
      <c r="L462" s="83">
        <v>83</v>
      </c>
      <c r="M462" s="37">
        <v>7.45</v>
      </c>
      <c r="N462" s="37">
        <v>7.49</v>
      </c>
      <c r="O462" s="8">
        <v>1478</v>
      </c>
      <c r="P462" s="8">
        <v>1415</v>
      </c>
      <c r="Q462" s="48">
        <v>4.2</v>
      </c>
      <c r="R462" s="48">
        <v>3.2</v>
      </c>
      <c r="S462" s="48">
        <v>65.099999999999994</v>
      </c>
      <c r="T462" s="48">
        <v>51.4</v>
      </c>
      <c r="U462" s="8">
        <v>21</v>
      </c>
      <c r="V462" s="48">
        <v>6.3</v>
      </c>
      <c r="W462" s="48">
        <v>3.9</v>
      </c>
      <c r="X462" s="8">
        <v>38</v>
      </c>
      <c r="Y462" s="8">
        <v>21225</v>
      </c>
      <c r="Z462" s="9">
        <f t="shared" si="277"/>
        <v>0.76530612244897955</v>
      </c>
      <c r="AA462" s="60">
        <f t="shared" ref="AA462:AA472" si="278">C462/$C$2</f>
        <v>0.61172839506172838</v>
      </c>
      <c r="AB462" s="61">
        <f t="shared" ref="AB462:AB472" si="279">(C462*D462)/1000</f>
        <v>353.78699999999998</v>
      </c>
      <c r="AC462" s="62">
        <f t="shared" ref="AC462:AC474" si="280">(AB462)/$E$3</f>
        <v>0.62396296296296294</v>
      </c>
      <c r="AD462" s="63">
        <f t="shared" ref="AD462:AD472" si="281">(C462*G462)/1000</f>
        <v>310.18299999999999</v>
      </c>
      <c r="AE462" s="62">
        <f t="shared" ref="AE462:AE474" si="282">(AD462)/$G$3</f>
        <v>0.38294197530864199</v>
      </c>
      <c r="AF462" s="89">
        <f t="shared" ref="AF462:AF472" si="283">(0.8*C462*G462)/60</f>
        <v>4135.7733333333335</v>
      </c>
    </row>
    <row r="463" spans="1:32" x14ac:dyDescent="0.25">
      <c r="A463" s="7" t="s">
        <v>23</v>
      </c>
      <c r="B463" s="8">
        <v>43461</v>
      </c>
      <c r="C463" s="8">
        <v>1402</v>
      </c>
      <c r="D463" s="8">
        <v>198</v>
      </c>
      <c r="E463" s="8">
        <v>36</v>
      </c>
      <c r="F463" s="83">
        <v>82</v>
      </c>
      <c r="G463" s="8">
        <v>211</v>
      </c>
      <c r="H463" s="8">
        <v>34</v>
      </c>
      <c r="I463" s="83">
        <v>84</v>
      </c>
      <c r="J463" s="8">
        <v>421</v>
      </c>
      <c r="K463" s="8">
        <v>122</v>
      </c>
      <c r="L463" s="83">
        <v>71</v>
      </c>
      <c r="M463" s="37">
        <v>7.47</v>
      </c>
      <c r="N463" s="37">
        <v>7.08</v>
      </c>
      <c r="O463" s="8">
        <v>1188</v>
      </c>
      <c r="P463" s="8">
        <v>1133</v>
      </c>
      <c r="Q463" s="48">
        <v>2.1</v>
      </c>
      <c r="R463" s="48">
        <v>3</v>
      </c>
      <c r="S463" s="48">
        <v>65.3</v>
      </c>
      <c r="T463" s="48">
        <v>42.6</v>
      </c>
      <c r="U463" s="8">
        <v>35</v>
      </c>
      <c r="V463" s="48">
        <v>6.4</v>
      </c>
      <c r="W463" s="48">
        <v>3.7</v>
      </c>
      <c r="X463" s="8">
        <v>43</v>
      </c>
      <c r="Y463" s="8">
        <v>23875</v>
      </c>
      <c r="Z463" s="9">
        <f t="shared" si="277"/>
        <v>0.54934308920641495</v>
      </c>
      <c r="AA463" s="60">
        <f t="shared" si="278"/>
        <v>0.86543209876543215</v>
      </c>
      <c r="AB463" s="61">
        <f t="shared" si="279"/>
        <v>277.596</v>
      </c>
      <c r="AC463" s="62">
        <f t="shared" si="280"/>
        <v>0.48958730158730157</v>
      </c>
      <c r="AD463" s="63">
        <f t="shared" si="281"/>
        <v>295.822</v>
      </c>
      <c r="AE463" s="62">
        <f t="shared" si="282"/>
        <v>0.36521234567901234</v>
      </c>
      <c r="AF463" s="89">
        <f t="shared" si="283"/>
        <v>3944.293333333334</v>
      </c>
    </row>
    <row r="464" spans="1:32" x14ac:dyDescent="0.25">
      <c r="A464" s="7" t="s">
        <v>24</v>
      </c>
      <c r="B464" s="8">
        <v>33228</v>
      </c>
      <c r="C464" s="8">
        <v>1107.5999999999999</v>
      </c>
      <c r="D464" s="8">
        <v>162.5</v>
      </c>
      <c r="E464" s="8">
        <v>30.375</v>
      </c>
      <c r="F464" s="83">
        <v>81.308000000000007</v>
      </c>
      <c r="G464" s="8">
        <v>213.75</v>
      </c>
      <c r="H464" s="8">
        <v>32.125</v>
      </c>
      <c r="I464" s="83">
        <v>84.971000000000004</v>
      </c>
      <c r="J464" s="8">
        <v>360.75</v>
      </c>
      <c r="K464" s="8">
        <v>104.375</v>
      </c>
      <c r="L464" s="83">
        <v>71.066999999999993</v>
      </c>
      <c r="M464" s="37">
        <v>7.4459999999999997</v>
      </c>
      <c r="N464" s="37">
        <v>7.3259999999999996</v>
      </c>
      <c r="O464" s="8">
        <v>1214.25</v>
      </c>
      <c r="P464" s="8">
        <v>1063.125</v>
      </c>
      <c r="Q464" s="48">
        <v>2.4809999999999999</v>
      </c>
      <c r="R464" s="48">
        <v>3.2410000000000001</v>
      </c>
      <c r="S464" s="48">
        <v>82.224999999999994</v>
      </c>
      <c r="T464" s="48">
        <v>36.887999999999998</v>
      </c>
      <c r="U464" s="8">
        <v>55.137999999999998</v>
      </c>
      <c r="V464" s="48">
        <v>8.0630000000000006</v>
      </c>
      <c r="W464" s="48">
        <v>4.0339999999999998</v>
      </c>
      <c r="X464" s="8">
        <v>49.969000000000001</v>
      </c>
      <c r="Y464" s="8">
        <v>22487</v>
      </c>
      <c r="Z464" s="9">
        <f t="shared" si="277"/>
        <v>0.67674852534007468</v>
      </c>
      <c r="AA464" s="60">
        <f t="shared" si="278"/>
        <v>0.6837037037037037</v>
      </c>
      <c r="AB464" s="61">
        <f t="shared" si="279"/>
        <v>179.98499999999996</v>
      </c>
      <c r="AC464" s="62">
        <f t="shared" si="280"/>
        <v>0.31743386243386235</v>
      </c>
      <c r="AD464" s="63">
        <f t="shared" si="281"/>
        <v>236.74949999999998</v>
      </c>
      <c r="AE464" s="62">
        <f t="shared" si="282"/>
        <v>0.29228333333333334</v>
      </c>
      <c r="AF464" s="89">
        <f t="shared" si="283"/>
        <v>3156.6599999999994</v>
      </c>
    </row>
    <row r="465" spans="1:32" x14ac:dyDescent="0.25">
      <c r="A465" s="7" t="s">
        <v>25</v>
      </c>
      <c r="B465" s="8">
        <v>33440</v>
      </c>
      <c r="C465" s="8">
        <v>1078.71</v>
      </c>
      <c r="D465" s="8">
        <v>184.88900000000001</v>
      </c>
      <c r="E465" s="8">
        <v>26.222000000000001</v>
      </c>
      <c r="F465" s="83">
        <v>85.816999999999993</v>
      </c>
      <c r="G465" s="8">
        <v>226.667</v>
      </c>
      <c r="H465" s="8">
        <v>22.777999999999999</v>
      </c>
      <c r="I465" s="83">
        <v>89.950999999999993</v>
      </c>
      <c r="J465" s="8">
        <v>410</v>
      </c>
      <c r="K465" s="8">
        <v>76.444000000000003</v>
      </c>
      <c r="L465" s="83">
        <v>81.355000000000004</v>
      </c>
      <c r="M465" s="37">
        <v>7.194</v>
      </c>
      <c r="N465" s="37">
        <v>7.218</v>
      </c>
      <c r="O465" s="8">
        <v>1443.8889999999999</v>
      </c>
      <c r="P465" s="8">
        <v>1102.444</v>
      </c>
      <c r="Q465" s="48">
        <v>0.873</v>
      </c>
      <c r="R465" s="48">
        <v>1.8220000000000001</v>
      </c>
      <c r="S465" s="48">
        <v>93.489000000000004</v>
      </c>
      <c r="T465" s="48">
        <v>36.088999999999999</v>
      </c>
      <c r="U465" s="3">
        <v>61.398000000000003</v>
      </c>
      <c r="V465" s="84">
        <v>8.74</v>
      </c>
      <c r="W465" s="48">
        <v>3.7629999999999999</v>
      </c>
      <c r="X465" s="8">
        <v>56.945</v>
      </c>
      <c r="Y465" s="8">
        <v>23055</v>
      </c>
      <c r="Z465" s="9">
        <f t="shared" si="277"/>
        <v>0.68944377990430628</v>
      </c>
      <c r="AA465" s="60">
        <f t="shared" si="278"/>
        <v>0.66587037037037045</v>
      </c>
      <c r="AB465" s="61">
        <f t="shared" si="279"/>
        <v>199.44161319</v>
      </c>
      <c r="AC465" s="62">
        <f t="shared" si="280"/>
        <v>0.35174887687830686</v>
      </c>
      <c r="AD465" s="63">
        <f t="shared" si="281"/>
        <v>244.50795957</v>
      </c>
      <c r="AE465" s="62">
        <f t="shared" si="282"/>
        <v>0.30186167848148149</v>
      </c>
      <c r="AF465" s="89">
        <f t="shared" si="283"/>
        <v>3260.1061276000005</v>
      </c>
    </row>
    <row r="466" spans="1:32" x14ac:dyDescent="0.25">
      <c r="A466" s="7" t="s">
        <v>26</v>
      </c>
      <c r="B466" s="8">
        <v>26686</v>
      </c>
      <c r="C466" s="8">
        <v>889.53300000000002</v>
      </c>
      <c r="D466" s="8">
        <v>198.571</v>
      </c>
      <c r="E466" s="8">
        <v>50</v>
      </c>
      <c r="F466" s="83">
        <v>74.819999999999993</v>
      </c>
      <c r="G466" s="8">
        <v>201.429</v>
      </c>
      <c r="H466" s="8">
        <v>20.428999999999998</v>
      </c>
      <c r="I466" s="83">
        <v>89.858000000000004</v>
      </c>
      <c r="J466" s="8">
        <v>416</v>
      </c>
      <c r="K466" s="8">
        <v>78.713999999999999</v>
      </c>
      <c r="L466" s="83">
        <v>81.078000000000003</v>
      </c>
      <c r="M466" s="37">
        <v>6.9660000000000002</v>
      </c>
      <c r="N466" s="37">
        <v>7.633</v>
      </c>
      <c r="O466" s="8">
        <v>1455.2860000000001</v>
      </c>
      <c r="P466" s="8">
        <v>1364</v>
      </c>
      <c r="Q466" s="48">
        <v>0.99199999999999999</v>
      </c>
      <c r="R466" s="48">
        <v>0.66600000000000004</v>
      </c>
      <c r="S466" s="48">
        <v>87.7</v>
      </c>
      <c r="T466" s="48">
        <v>39.786000000000001</v>
      </c>
      <c r="U466" s="8">
        <v>54.634</v>
      </c>
      <c r="V466" s="48">
        <v>8.1210000000000004</v>
      </c>
      <c r="W466" s="48">
        <v>4.7169999999999996</v>
      </c>
      <c r="X466" s="8">
        <v>41.915999999999997</v>
      </c>
      <c r="Y466" s="8">
        <v>22346</v>
      </c>
      <c r="Z466" s="9">
        <f t="shared" si="277"/>
        <v>0.83736790826650676</v>
      </c>
      <c r="AA466" s="60">
        <f t="shared" si="278"/>
        <v>0.54909444444444444</v>
      </c>
      <c r="AB466" s="61">
        <f t="shared" si="279"/>
        <v>176.63545734299998</v>
      </c>
      <c r="AC466" s="62">
        <f t="shared" si="280"/>
        <v>0.31152637979365078</v>
      </c>
      <c r="AD466" s="63">
        <f t="shared" si="281"/>
        <v>179.17774265699998</v>
      </c>
      <c r="AE466" s="62">
        <f t="shared" si="282"/>
        <v>0.22120708969999997</v>
      </c>
      <c r="AF466" s="89">
        <f t="shared" si="283"/>
        <v>2389.0365687600001</v>
      </c>
    </row>
    <row r="467" spans="1:32" x14ac:dyDescent="0.25">
      <c r="A467" s="7" t="s">
        <v>27</v>
      </c>
      <c r="B467" s="8">
        <v>26967</v>
      </c>
      <c r="C467" s="8">
        <v>869.90300000000002</v>
      </c>
      <c r="D467" s="8">
        <v>164</v>
      </c>
      <c r="E467" s="8">
        <v>36.332999999999998</v>
      </c>
      <c r="F467" s="83">
        <v>77.846000000000004</v>
      </c>
      <c r="G467" s="8">
        <v>205</v>
      </c>
      <c r="H467" s="8">
        <v>14.167</v>
      </c>
      <c r="I467" s="83">
        <v>93.088999999999999</v>
      </c>
      <c r="J467" s="8">
        <v>396.16699999999997</v>
      </c>
      <c r="K467" s="8">
        <v>73.167000000000002</v>
      </c>
      <c r="L467" s="83">
        <v>81.531000000000006</v>
      </c>
      <c r="M467" s="37">
        <v>7.2050000000000001</v>
      </c>
      <c r="N467" s="37">
        <v>7.6230000000000002</v>
      </c>
      <c r="O467" s="8">
        <v>1428.3330000000001</v>
      </c>
      <c r="P467" s="8">
        <v>1329.1669999999999</v>
      </c>
      <c r="Q467" s="48">
        <v>0.71</v>
      </c>
      <c r="R467" s="48">
        <v>1.143</v>
      </c>
      <c r="S467" s="48">
        <v>65.832999999999998</v>
      </c>
      <c r="T467" s="48">
        <v>38.5</v>
      </c>
      <c r="U467" s="8">
        <v>41.518999999999998</v>
      </c>
      <c r="V467" s="48">
        <v>6.1470000000000002</v>
      </c>
      <c r="W467" s="48">
        <v>4.085</v>
      </c>
      <c r="X467" s="8">
        <v>33.545000000000002</v>
      </c>
      <c r="Y467" s="8">
        <v>24441</v>
      </c>
      <c r="Z467" s="9">
        <f t="shared" si="277"/>
        <v>0.90632995883858047</v>
      </c>
      <c r="AA467" s="60">
        <f t="shared" si="278"/>
        <v>0.53697716049382715</v>
      </c>
      <c r="AB467" s="61">
        <f t="shared" si="279"/>
        <v>142.66409200000001</v>
      </c>
      <c r="AC467" s="62">
        <f t="shared" si="280"/>
        <v>0.25161215520282187</v>
      </c>
      <c r="AD467" s="63">
        <f t="shared" si="281"/>
        <v>178.33011499999998</v>
      </c>
      <c r="AE467" s="62">
        <f t="shared" si="282"/>
        <v>0.22016063580246911</v>
      </c>
      <c r="AF467" s="89">
        <f t="shared" si="283"/>
        <v>2377.7348666666667</v>
      </c>
    </row>
    <row r="468" spans="1:32" x14ac:dyDescent="0.25">
      <c r="A468" s="7" t="s">
        <v>28</v>
      </c>
      <c r="B468" s="8">
        <v>22942</v>
      </c>
      <c r="C468" s="8">
        <v>740</v>
      </c>
      <c r="D468" s="8">
        <v>101</v>
      </c>
      <c r="E468" s="8">
        <v>22</v>
      </c>
      <c r="F468" s="83">
        <v>78</v>
      </c>
      <c r="G468" s="8">
        <v>125</v>
      </c>
      <c r="H468" s="8">
        <v>17</v>
      </c>
      <c r="I468" s="83">
        <v>86</v>
      </c>
      <c r="J468" s="8">
        <v>260</v>
      </c>
      <c r="K468" s="8">
        <v>58</v>
      </c>
      <c r="L468" s="83">
        <v>78</v>
      </c>
      <c r="M468" s="37">
        <v>7.12</v>
      </c>
      <c r="N468" s="37">
        <v>7.51</v>
      </c>
      <c r="O468" s="8">
        <v>1387</v>
      </c>
      <c r="P468" s="8">
        <v>1388</v>
      </c>
      <c r="Q468" s="48">
        <v>0.6</v>
      </c>
      <c r="R468" s="48">
        <v>0.5</v>
      </c>
      <c r="S468" s="48">
        <v>66.900000000000006</v>
      </c>
      <c r="T468" s="48">
        <v>54.9</v>
      </c>
      <c r="U468" s="8">
        <v>18</v>
      </c>
      <c r="V468" s="48">
        <v>6.1</v>
      </c>
      <c r="W468" s="48">
        <v>5.0999999999999996</v>
      </c>
      <c r="X468" s="8">
        <v>16</v>
      </c>
      <c r="Y468" s="8">
        <v>24314</v>
      </c>
      <c r="Z468" s="9">
        <f t="shared" si="277"/>
        <v>1.0598029814314358</v>
      </c>
      <c r="AA468" s="60">
        <f t="shared" si="278"/>
        <v>0.4567901234567901</v>
      </c>
      <c r="AB468" s="61">
        <f t="shared" si="279"/>
        <v>74.739999999999995</v>
      </c>
      <c r="AC468" s="62">
        <f t="shared" si="280"/>
        <v>0.13181657848324513</v>
      </c>
      <c r="AD468" s="63">
        <f t="shared" si="281"/>
        <v>92.5</v>
      </c>
      <c r="AE468" s="62">
        <f t="shared" si="282"/>
        <v>0.11419753086419752</v>
      </c>
      <c r="AF468" s="89">
        <f t="shared" si="283"/>
        <v>1233.3333333333333</v>
      </c>
    </row>
    <row r="469" spans="1:32" x14ac:dyDescent="0.25">
      <c r="A469" s="7" t="s">
        <v>29</v>
      </c>
      <c r="B469" s="8">
        <v>24660</v>
      </c>
      <c r="C469" s="41">
        <v>822</v>
      </c>
      <c r="D469" s="8">
        <v>120.375</v>
      </c>
      <c r="E469" s="8">
        <v>33.25</v>
      </c>
      <c r="F469" s="83">
        <v>72.378</v>
      </c>
      <c r="G469" s="8">
        <v>168.75</v>
      </c>
      <c r="H469" s="8">
        <v>17.75</v>
      </c>
      <c r="I469" s="83">
        <v>89.480999999999995</v>
      </c>
      <c r="J469" s="8">
        <v>320.625</v>
      </c>
      <c r="K469" s="8">
        <v>64.375</v>
      </c>
      <c r="L469" s="83">
        <v>79.921999999999997</v>
      </c>
      <c r="M469" s="37">
        <v>7.5549999999999997</v>
      </c>
      <c r="N469" s="37">
        <v>7.7130000000000001</v>
      </c>
      <c r="O469" s="8">
        <v>1458.5</v>
      </c>
      <c r="P469" s="8">
        <v>1267.5</v>
      </c>
      <c r="Q469" s="48">
        <v>0.53200000000000003</v>
      </c>
      <c r="R469" s="48">
        <v>0.623</v>
      </c>
      <c r="S469" s="48">
        <v>78.775000000000006</v>
      </c>
      <c r="T469" s="48">
        <v>46.963000000000001</v>
      </c>
      <c r="U469" s="8">
        <v>40.383000000000003</v>
      </c>
      <c r="V469" s="48">
        <v>7.0250000000000004</v>
      </c>
      <c r="W469" s="48">
        <v>4.7859999999999996</v>
      </c>
      <c r="X469" s="8">
        <v>31.872</v>
      </c>
      <c r="Y469" s="8">
        <v>18001</v>
      </c>
      <c r="Z469" s="9">
        <f t="shared" si="277"/>
        <v>0.72996755879967556</v>
      </c>
      <c r="AA469" s="60">
        <f t="shared" si="278"/>
        <v>0.50740740740740742</v>
      </c>
      <c r="AB469" s="61">
        <f t="shared" si="279"/>
        <v>98.948250000000002</v>
      </c>
      <c r="AC469" s="62">
        <f t="shared" si="280"/>
        <v>0.17451190476190476</v>
      </c>
      <c r="AD469" s="63">
        <f t="shared" si="281"/>
        <v>138.71250000000001</v>
      </c>
      <c r="AE469" s="62">
        <f t="shared" si="282"/>
        <v>0.17125000000000001</v>
      </c>
      <c r="AF469" s="89">
        <f t="shared" si="283"/>
        <v>1849.5</v>
      </c>
    </row>
    <row r="470" spans="1:32" x14ac:dyDescent="0.25">
      <c r="A470" s="7" t="s">
        <v>36</v>
      </c>
      <c r="B470" s="8">
        <v>24590</v>
      </c>
      <c r="C470" s="8">
        <v>793.226</v>
      </c>
      <c r="D470" s="8">
        <v>138.667</v>
      </c>
      <c r="E470" s="8">
        <v>34.222000000000001</v>
      </c>
      <c r="F470" s="83">
        <v>75.320999999999998</v>
      </c>
      <c r="G470" s="8">
        <v>210</v>
      </c>
      <c r="H470" s="8">
        <v>18.125</v>
      </c>
      <c r="I470" s="83">
        <v>91.369</v>
      </c>
      <c r="J470" s="8">
        <v>346.22199999999998</v>
      </c>
      <c r="K470" s="8">
        <v>64.555999999999997</v>
      </c>
      <c r="L470" s="83">
        <v>81.353999999999999</v>
      </c>
      <c r="M470" s="37">
        <v>7.2859999999999996</v>
      </c>
      <c r="N470" s="37">
        <v>7.54</v>
      </c>
      <c r="O470" s="8">
        <v>1546.222</v>
      </c>
      <c r="P470" s="8">
        <v>1284.556</v>
      </c>
      <c r="Q470" s="48">
        <v>0.65200000000000002</v>
      </c>
      <c r="R470" s="48">
        <v>0.36699999999999999</v>
      </c>
      <c r="S470" s="48">
        <v>83.343999999999994</v>
      </c>
      <c r="T470" s="48">
        <v>50.143999999999998</v>
      </c>
      <c r="U470" s="8">
        <v>39.835000000000001</v>
      </c>
      <c r="V470" s="48">
        <v>7.7389999999999999</v>
      </c>
      <c r="W470" s="48">
        <v>5.9420000000000002</v>
      </c>
      <c r="X470" s="8">
        <v>23.22</v>
      </c>
      <c r="Y470" s="8">
        <v>12206</v>
      </c>
      <c r="Z470" s="9">
        <f t="shared" si="277"/>
        <v>0.49638064253761693</v>
      </c>
      <c r="AA470" s="60">
        <f t="shared" si="278"/>
        <v>0.48964567901234568</v>
      </c>
      <c r="AB470" s="61">
        <f t="shared" si="279"/>
        <v>109.994269742</v>
      </c>
      <c r="AC470" s="62">
        <f t="shared" si="280"/>
        <v>0.1939934210617284</v>
      </c>
      <c r="AD470" s="63">
        <f t="shared" si="281"/>
        <v>166.57746</v>
      </c>
      <c r="AE470" s="62">
        <f t="shared" si="282"/>
        <v>0.20565118518518519</v>
      </c>
      <c r="AF470" s="89">
        <f t="shared" si="283"/>
        <v>2221.0328000000004</v>
      </c>
    </row>
    <row r="471" spans="1:32" x14ac:dyDescent="0.25">
      <c r="A471" s="7" t="s">
        <v>30</v>
      </c>
      <c r="B471" s="8">
        <v>25114</v>
      </c>
      <c r="C471" s="8">
        <v>837.13300000000004</v>
      </c>
      <c r="D471" s="8">
        <v>170.77799999999999</v>
      </c>
      <c r="E471" s="8">
        <v>46.332999999999998</v>
      </c>
      <c r="F471" s="83">
        <v>72.869</v>
      </c>
      <c r="G471" s="8">
        <v>284.44400000000002</v>
      </c>
      <c r="H471" s="8">
        <v>28.667000000000002</v>
      </c>
      <c r="I471" s="83">
        <v>89.921999999999997</v>
      </c>
      <c r="J471" s="8">
        <v>631.44399999999996</v>
      </c>
      <c r="K471" s="8">
        <v>110.22199999999999</v>
      </c>
      <c r="L471" s="83">
        <v>82.543999999999997</v>
      </c>
      <c r="M471" s="37">
        <v>7.202</v>
      </c>
      <c r="N471" s="37">
        <v>7.3220000000000001</v>
      </c>
      <c r="O471" s="8">
        <v>1543.3330000000001</v>
      </c>
      <c r="P471" s="8">
        <v>1264.778</v>
      </c>
      <c r="Q471" s="48">
        <v>0.64300000000000002</v>
      </c>
      <c r="R471" s="48">
        <v>0.54100000000000004</v>
      </c>
      <c r="S471" s="48">
        <v>86.878</v>
      </c>
      <c r="T471" s="48">
        <v>49.244</v>
      </c>
      <c r="U471" s="8">
        <v>43.317999999999998</v>
      </c>
      <c r="V471" s="48">
        <v>8.0069999999999997</v>
      </c>
      <c r="W471" s="48">
        <v>5.5579999999999998</v>
      </c>
      <c r="X471" s="8">
        <v>30.585999999999999</v>
      </c>
      <c r="Y471" s="8">
        <v>17751</v>
      </c>
      <c r="Z471" s="9">
        <f t="shared" si="277"/>
        <v>0.70681691486820097</v>
      </c>
      <c r="AA471" s="60">
        <f t="shared" si="278"/>
        <v>0.5167487654320988</v>
      </c>
      <c r="AB471" s="61">
        <f t="shared" si="279"/>
        <v>142.96389947400002</v>
      </c>
      <c r="AC471" s="62">
        <f t="shared" si="280"/>
        <v>0.2521409161798942</v>
      </c>
      <c r="AD471" s="63">
        <f t="shared" si="281"/>
        <v>238.11745905200002</v>
      </c>
      <c r="AE471" s="62">
        <f t="shared" si="282"/>
        <v>0.29397217166913581</v>
      </c>
      <c r="AF471" s="89">
        <f t="shared" si="283"/>
        <v>3174.8994540266667</v>
      </c>
    </row>
    <row r="472" spans="1:32" ht="13" thickBot="1" x14ac:dyDescent="0.3">
      <c r="A472" s="7" t="s">
        <v>31</v>
      </c>
      <c r="B472" s="8">
        <v>26050</v>
      </c>
      <c r="C472" s="8">
        <v>840.32299999999998</v>
      </c>
      <c r="D472" s="8">
        <v>142.429</v>
      </c>
      <c r="E472" s="8">
        <v>26</v>
      </c>
      <c r="F472" s="83">
        <v>81.745000000000005</v>
      </c>
      <c r="G472" s="8">
        <v>210</v>
      </c>
      <c r="H472" s="8">
        <v>25.143000000000001</v>
      </c>
      <c r="I472" s="83">
        <v>88.027000000000001</v>
      </c>
      <c r="J472" s="8">
        <v>381.85700000000003</v>
      </c>
      <c r="K472" s="8">
        <v>116.571</v>
      </c>
      <c r="L472" s="83">
        <v>69.472999999999999</v>
      </c>
      <c r="M472" s="37">
        <v>7.4409999999999998</v>
      </c>
      <c r="N472" s="37">
        <v>7.266</v>
      </c>
      <c r="O472" s="8">
        <v>1413.5709999999999</v>
      </c>
      <c r="P472" s="8">
        <v>1253.7139999999999</v>
      </c>
      <c r="Q472" s="48">
        <v>0.754</v>
      </c>
      <c r="R472" s="48">
        <v>0.48799999999999999</v>
      </c>
      <c r="S472" s="48">
        <v>82.929000000000002</v>
      </c>
      <c r="T472" s="48">
        <v>53.686</v>
      </c>
      <c r="U472" s="8">
        <v>35.262999999999998</v>
      </c>
      <c r="V472" s="48">
        <v>7.6159999999999997</v>
      </c>
      <c r="W472" s="48">
        <v>6.0430000000000001</v>
      </c>
      <c r="X472" s="8">
        <v>20.654</v>
      </c>
      <c r="Y472" s="8">
        <v>19546</v>
      </c>
      <c r="Z472" s="9">
        <f t="shared" si="277"/>
        <v>0.75032629558541264</v>
      </c>
      <c r="AA472" s="60">
        <f t="shared" si="278"/>
        <v>0.51871790123456785</v>
      </c>
      <c r="AB472" s="61">
        <f t="shared" si="279"/>
        <v>119.686364567</v>
      </c>
      <c r="AC472" s="62">
        <f t="shared" si="280"/>
        <v>0.21108706272839506</v>
      </c>
      <c r="AD472" s="63">
        <f t="shared" si="281"/>
        <v>176.46782999999999</v>
      </c>
      <c r="AE472" s="62">
        <f t="shared" si="282"/>
        <v>0.21786151851851851</v>
      </c>
      <c r="AF472" s="89">
        <f t="shared" si="283"/>
        <v>2352.9044000000004</v>
      </c>
    </row>
    <row r="473" spans="1:32" ht="13.5" thickTop="1" thickBot="1" x14ac:dyDescent="0.3">
      <c r="A473" s="110" t="s">
        <v>135</v>
      </c>
      <c r="B473" s="106">
        <f>SUM(B461:B472)</f>
        <v>344642</v>
      </c>
      <c r="C473" s="107"/>
      <c r="D473" s="107"/>
      <c r="E473" s="107"/>
      <c r="F473" s="107"/>
      <c r="G473" s="107"/>
      <c r="H473" s="107"/>
      <c r="I473" s="107"/>
      <c r="J473" s="107"/>
      <c r="K473" s="107"/>
      <c r="L473" s="107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6">
        <f>SUM(Y461:Y472)</f>
        <v>254307</v>
      </c>
      <c r="Z473" s="109"/>
      <c r="AA473" s="64"/>
      <c r="AB473" s="65"/>
      <c r="AC473" s="66"/>
      <c r="AD473" s="67"/>
      <c r="AE473" s="66"/>
      <c r="AF473" s="85"/>
    </row>
    <row r="474" spans="1:32" ht="13.5" thickTop="1" thickBot="1" x14ac:dyDescent="0.3">
      <c r="A474" s="111" t="s">
        <v>136</v>
      </c>
      <c r="B474" s="101">
        <f t="shared" ref="B474:W474" si="284">AVERAGE(B461:B472)</f>
        <v>28720.166666666668</v>
      </c>
      <c r="C474" s="102">
        <f t="shared" si="284"/>
        <v>944.28566666666677</v>
      </c>
      <c r="D474" s="101">
        <f t="shared" si="284"/>
        <v>184.76741666666666</v>
      </c>
      <c r="E474" s="102">
        <f t="shared" si="284"/>
        <v>35.227916666666665</v>
      </c>
      <c r="F474" s="103">
        <f>AVERAGE(F461:F472)</f>
        <v>79.675333333333342</v>
      </c>
      <c r="G474" s="101">
        <f>AVERAGE(G461:G472)</f>
        <v>217.75333333333333</v>
      </c>
      <c r="H474" s="102">
        <f>AVERAGE(H461:H472)</f>
        <v>24.015333333333331</v>
      </c>
      <c r="I474" s="103">
        <f>AVERAGE(I461:I472)</f>
        <v>88.805666666666653</v>
      </c>
      <c r="J474" s="101">
        <f t="shared" si="284"/>
        <v>432.83875000000006</v>
      </c>
      <c r="K474" s="102">
        <f t="shared" si="284"/>
        <v>92.36866666666667</v>
      </c>
      <c r="L474" s="103">
        <f>AVERAGE(L461:L472)</f>
        <v>78.277000000000001</v>
      </c>
      <c r="M474" s="102">
        <f t="shared" si="284"/>
        <v>7.3445833333333326</v>
      </c>
      <c r="N474" s="102">
        <f t="shared" si="284"/>
        <v>7.4300833333333349</v>
      </c>
      <c r="O474" s="102">
        <f t="shared" si="284"/>
        <v>1428.8653333333332</v>
      </c>
      <c r="P474" s="102">
        <f t="shared" si="284"/>
        <v>1278.357</v>
      </c>
      <c r="Q474" s="104">
        <f t="shared" si="284"/>
        <v>1.3864166666666666</v>
      </c>
      <c r="R474" s="104">
        <f t="shared" si="284"/>
        <v>1.4825833333333336</v>
      </c>
      <c r="S474" s="104">
        <f t="shared" si="284"/>
        <v>79.514416666666662</v>
      </c>
      <c r="T474" s="102">
        <f t="shared" si="284"/>
        <v>46.283333333333331</v>
      </c>
      <c r="U474" s="103"/>
      <c r="V474" s="104">
        <f t="shared" si="284"/>
        <v>7.4215000000000018</v>
      </c>
      <c r="W474" s="102">
        <f t="shared" si="284"/>
        <v>4.6689999999999996</v>
      </c>
      <c r="X474" s="103"/>
      <c r="Y474" s="101">
        <f>AVERAGE(Y461:Y472)</f>
        <v>21192.25</v>
      </c>
      <c r="Z474" s="105">
        <f>AVERAGE(Z461:Z472)</f>
        <v>0.75080173426283148</v>
      </c>
      <c r="AA474" s="68">
        <f t="shared" ref="AA474" si="285">C474/$C$2</f>
        <v>0.58289238683127576</v>
      </c>
      <c r="AB474" s="69">
        <f t="shared" ref="AB474" si="286">(C474*D474)/1000</f>
        <v>174.47322322536112</v>
      </c>
      <c r="AC474" s="70">
        <f t="shared" si="280"/>
        <v>0.30771291574137766</v>
      </c>
      <c r="AD474" s="71">
        <f t="shared" ref="AD474" si="287">(C474*G474)/1000</f>
        <v>205.62135153555559</v>
      </c>
      <c r="AE474" s="70">
        <f t="shared" si="282"/>
        <v>0.25385352041426618</v>
      </c>
      <c r="AF474" s="86">
        <f>AVERAGE(AF461:AF472)</f>
        <v>2768.2061847544442</v>
      </c>
    </row>
    <row r="476" spans="1:32" ht="13" thickBot="1" x14ac:dyDescent="0.3"/>
    <row r="477" spans="1:32" x14ac:dyDescent="0.25">
      <c r="A477" s="91" t="s">
        <v>5</v>
      </c>
      <c r="B477" s="92" t="s">
        <v>6</v>
      </c>
      <c r="C477" s="92" t="s">
        <v>6</v>
      </c>
      <c r="D477" s="92" t="s">
        <v>7</v>
      </c>
      <c r="E477" s="92" t="s">
        <v>8</v>
      </c>
      <c r="F477" s="93" t="s">
        <v>2</v>
      </c>
      <c r="G477" s="92" t="s">
        <v>9</v>
      </c>
      <c r="H477" s="92" t="s">
        <v>10</v>
      </c>
      <c r="I477" s="93" t="s">
        <v>3</v>
      </c>
      <c r="J477" s="92" t="s">
        <v>11</v>
      </c>
      <c r="K477" s="92" t="s">
        <v>12</v>
      </c>
      <c r="L477" s="93" t="s">
        <v>13</v>
      </c>
      <c r="M477" s="92" t="s">
        <v>61</v>
      </c>
      <c r="N477" s="92" t="s">
        <v>62</v>
      </c>
      <c r="O477" s="92" t="s">
        <v>63</v>
      </c>
      <c r="P477" s="92" t="s">
        <v>64</v>
      </c>
      <c r="Q477" s="92" t="s">
        <v>105</v>
      </c>
      <c r="R477" s="92" t="s">
        <v>106</v>
      </c>
      <c r="S477" s="92" t="s">
        <v>116</v>
      </c>
      <c r="T477" s="92" t="s">
        <v>117</v>
      </c>
      <c r="U477" s="92" t="s">
        <v>129</v>
      </c>
      <c r="V477" s="92" t="s">
        <v>118</v>
      </c>
      <c r="W477" s="92" t="s">
        <v>119</v>
      </c>
      <c r="X477" s="92" t="s">
        <v>130</v>
      </c>
      <c r="Y477" s="94" t="s">
        <v>46</v>
      </c>
      <c r="Z477" s="95" t="s">
        <v>14</v>
      </c>
      <c r="AA477" s="52" t="s">
        <v>47</v>
      </c>
      <c r="AB477" s="53" t="s">
        <v>48</v>
      </c>
      <c r="AC477" s="54" t="s">
        <v>49</v>
      </c>
      <c r="AD477" s="55" t="s">
        <v>47</v>
      </c>
      <c r="AE477" s="54" t="s">
        <v>47</v>
      </c>
      <c r="AF477" s="52" t="s">
        <v>140</v>
      </c>
    </row>
    <row r="478" spans="1:32" ht="13" thickBot="1" x14ac:dyDescent="0.3">
      <c r="A478" s="96" t="s">
        <v>137</v>
      </c>
      <c r="B478" s="31" t="s">
        <v>16</v>
      </c>
      <c r="C478" s="32" t="s">
        <v>17</v>
      </c>
      <c r="D478" s="31" t="s">
        <v>40</v>
      </c>
      <c r="E478" s="31" t="s">
        <v>40</v>
      </c>
      <c r="F478" s="39" t="s">
        <v>66</v>
      </c>
      <c r="G478" s="31" t="s">
        <v>40</v>
      </c>
      <c r="H478" s="31" t="s">
        <v>40</v>
      </c>
      <c r="I478" s="39" t="s">
        <v>66</v>
      </c>
      <c r="J478" s="31" t="s">
        <v>40</v>
      </c>
      <c r="K478" s="31" t="s">
        <v>40</v>
      </c>
      <c r="L478" s="39" t="s">
        <v>66</v>
      </c>
      <c r="M478" s="31"/>
      <c r="N478" s="31"/>
      <c r="O478" s="44"/>
      <c r="P478" s="44"/>
      <c r="Q478" s="44" t="s">
        <v>108</v>
      </c>
      <c r="R478" s="44" t="s">
        <v>108</v>
      </c>
      <c r="S478" s="44" t="s">
        <v>40</v>
      </c>
      <c r="T478" s="44" t="s">
        <v>40</v>
      </c>
      <c r="U478" s="44" t="s">
        <v>66</v>
      </c>
      <c r="V478" s="44" t="s">
        <v>40</v>
      </c>
      <c r="W478" s="44" t="s">
        <v>40</v>
      </c>
      <c r="X478" s="44" t="s">
        <v>66</v>
      </c>
      <c r="Y478" s="32" t="s">
        <v>51</v>
      </c>
      <c r="Z478" s="97" t="s">
        <v>20</v>
      </c>
      <c r="AA478" s="56" t="s">
        <v>6</v>
      </c>
      <c r="AB478" s="57" t="s">
        <v>52</v>
      </c>
      <c r="AC478" s="58" t="s">
        <v>53</v>
      </c>
      <c r="AD478" s="59" t="s">
        <v>54</v>
      </c>
      <c r="AE478" s="58" t="s">
        <v>55</v>
      </c>
      <c r="AF478" s="88" t="s">
        <v>141</v>
      </c>
    </row>
    <row r="479" spans="1:32" ht="13" thickTop="1" x14ac:dyDescent="0.25">
      <c r="A479" s="98" t="s">
        <v>21</v>
      </c>
      <c r="B479" s="8">
        <v>25026</v>
      </c>
      <c r="C479" s="8">
        <v>807.29</v>
      </c>
      <c r="D479" s="8">
        <v>142.333</v>
      </c>
      <c r="E479" s="8">
        <v>27</v>
      </c>
      <c r="F479" s="83">
        <v>81.03</v>
      </c>
      <c r="G479" s="8">
        <v>151.11099999999999</v>
      </c>
      <c r="H479" s="8">
        <v>24.556000000000001</v>
      </c>
      <c r="I479" s="83">
        <v>83.75</v>
      </c>
      <c r="J479" s="8">
        <v>320.11099999999999</v>
      </c>
      <c r="K479" s="8">
        <v>94.221999999999994</v>
      </c>
      <c r="L479" s="83">
        <v>70.566000000000003</v>
      </c>
      <c r="M479" s="37">
        <v>7.43</v>
      </c>
      <c r="N479" s="37">
        <v>7.3140000000000001</v>
      </c>
      <c r="O479" s="8">
        <v>1475.8889999999999</v>
      </c>
      <c r="P479" s="8">
        <v>1377.556</v>
      </c>
      <c r="Q479" s="48">
        <v>0.55400000000000005</v>
      </c>
      <c r="R479" s="48">
        <v>1.0609999999999999</v>
      </c>
      <c r="S479" s="48">
        <v>91.332999999999998</v>
      </c>
      <c r="T479" s="48">
        <v>63.832999999999998</v>
      </c>
      <c r="U479" s="8">
        <v>30.11</v>
      </c>
      <c r="V479" s="48">
        <v>8.9570000000000007</v>
      </c>
      <c r="W479" s="48">
        <v>6.6189999999999998</v>
      </c>
      <c r="X479" s="8">
        <v>26.102</v>
      </c>
      <c r="Y479" s="8">
        <v>22427</v>
      </c>
      <c r="Z479" s="99">
        <f t="shared" ref="Z479:Z490" si="288">Y479/B479</f>
        <v>0.89614800607368339</v>
      </c>
      <c r="AA479" s="60">
        <f>C479/$C$2</f>
        <v>0.49832716049382714</v>
      </c>
      <c r="AB479" s="61">
        <f>(C479*D479)/1000</f>
        <v>114.90400756999999</v>
      </c>
      <c r="AC479" s="62">
        <f>(AB479)/$E$3</f>
        <v>0.20265257067019399</v>
      </c>
      <c r="AD479" s="63">
        <f>(C479*G479)/1000</f>
        <v>121.99039918999998</v>
      </c>
      <c r="AE479" s="62">
        <f>(AD479)/$G$3</f>
        <v>0.1506054310987654</v>
      </c>
      <c r="AF479" s="89">
        <f>(0.8*C479*G479)/60</f>
        <v>1626.5386558666664</v>
      </c>
    </row>
    <row r="480" spans="1:32" x14ac:dyDescent="0.25">
      <c r="A480" s="98" t="s">
        <v>22</v>
      </c>
      <c r="B480" s="8">
        <v>25263</v>
      </c>
      <c r="C480" s="8">
        <v>902.25</v>
      </c>
      <c r="D480" s="8">
        <v>122.286</v>
      </c>
      <c r="E480" s="8">
        <v>25.571000000000002</v>
      </c>
      <c r="F480" s="83">
        <v>79.088999999999999</v>
      </c>
      <c r="G480" s="8">
        <v>177.143</v>
      </c>
      <c r="H480" s="8">
        <v>21.143000000000001</v>
      </c>
      <c r="I480" s="83">
        <v>88.063999999999993</v>
      </c>
      <c r="J480" s="8">
        <v>332.14299999999997</v>
      </c>
      <c r="K480" s="8">
        <v>117.714</v>
      </c>
      <c r="L480" s="83">
        <v>64.558999999999997</v>
      </c>
      <c r="M480" s="37">
        <v>7.48</v>
      </c>
      <c r="N480" s="37">
        <v>7.2389999999999999</v>
      </c>
      <c r="O480" s="8">
        <v>1281.2860000000001</v>
      </c>
      <c r="P480" s="8">
        <v>1194.5709999999999</v>
      </c>
      <c r="Q480" s="48">
        <v>0.80400000000000005</v>
      </c>
      <c r="R480" s="48">
        <v>1.1859999999999999</v>
      </c>
      <c r="S480" s="48">
        <v>101.5</v>
      </c>
      <c r="T480" s="48">
        <v>55.3</v>
      </c>
      <c r="U480" s="8">
        <v>45.517000000000003</v>
      </c>
      <c r="V480" s="48">
        <v>8.8960000000000008</v>
      </c>
      <c r="W480" s="48">
        <v>6.17</v>
      </c>
      <c r="X480" s="8">
        <v>30.643000000000001</v>
      </c>
      <c r="Y480" s="8">
        <v>450</v>
      </c>
      <c r="Z480" s="99">
        <f t="shared" si="288"/>
        <v>1.7812611328820806E-2</v>
      </c>
      <c r="AA480" s="60">
        <f t="shared" ref="AA480:AA490" si="289">C480/$C$2</f>
        <v>0.55694444444444446</v>
      </c>
      <c r="AB480" s="61">
        <f t="shared" ref="AB480:AB490" si="290">(C480*D480)/1000</f>
        <v>110.3325435</v>
      </c>
      <c r="AC480" s="62">
        <f t="shared" ref="AC480:AC490" si="291">(AB480)/$E$3</f>
        <v>0.19459002380952381</v>
      </c>
      <c r="AD480" s="63">
        <f t="shared" ref="AD480:AD490" si="292">(C480*G480)/1000</f>
        <v>159.82727175000002</v>
      </c>
      <c r="AE480" s="62">
        <f t="shared" ref="AE480:AE490" si="293">(AD480)/$G$3</f>
        <v>0.19731761944444448</v>
      </c>
      <c r="AF480" s="89">
        <f t="shared" ref="AF480:AF490" si="294">(0.8*C480*G480)/60</f>
        <v>2131.0302900000002</v>
      </c>
    </row>
    <row r="481" spans="1:32" x14ac:dyDescent="0.25">
      <c r="A481" s="98" t="s">
        <v>23</v>
      </c>
      <c r="B481" s="8">
        <v>25629</v>
      </c>
      <c r="C481" s="8">
        <v>826.74199999999996</v>
      </c>
      <c r="D481" s="8">
        <v>149.80000000000001</v>
      </c>
      <c r="E481" s="8">
        <v>29.52</v>
      </c>
      <c r="F481" s="83">
        <v>80.293999999999997</v>
      </c>
      <c r="G481" s="8">
        <v>176.167</v>
      </c>
      <c r="H481" s="8">
        <v>18.832999999999998</v>
      </c>
      <c r="I481" s="83">
        <v>89.31</v>
      </c>
      <c r="J481" s="8">
        <v>318.14999999999998</v>
      </c>
      <c r="K481" s="8">
        <v>111.783</v>
      </c>
      <c r="L481" s="83">
        <v>64.864999999999995</v>
      </c>
      <c r="M481" s="37">
        <v>6.9480000000000004</v>
      </c>
      <c r="N481" s="37">
        <v>6.8760000000000003</v>
      </c>
      <c r="O481" s="8">
        <v>1457.8</v>
      </c>
      <c r="P481" s="8">
        <v>1297</v>
      </c>
      <c r="Q481" s="48">
        <v>1.8420000000000001</v>
      </c>
      <c r="R481" s="48">
        <v>4.8600000000000003</v>
      </c>
      <c r="S481" s="48">
        <v>103.75</v>
      </c>
      <c r="T481" s="48">
        <v>64.875</v>
      </c>
      <c r="U481" s="8">
        <v>37.47</v>
      </c>
      <c r="V481" s="48">
        <v>8.7639999999999993</v>
      </c>
      <c r="W481" s="48">
        <v>6.0640000000000001</v>
      </c>
      <c r="X481" s="8">
        <v>30.808</v>
      </c>
      <c r="Y481" s="8">
        <v>27035</v>
      </c>
      <c r="Z481" s="99">
        <f t="shared" si="288"/>
        <v>1.0548597292130009</v>
      </c>
      <c r="AA481" s="60">
        <f t="shared" si="289"/>
        <v>0.51033456790123455</v>
      </c>
      <c r="AB481" s="61">
        <f t="shared" si="290"/>
        <v>123.84595160000001</v>
      </c>
      <c r="AC481" s="62">
        <f t="shared" si="291"/>
        <v>0.21842319506172841</v>
      </c>
      <c r="AD481" s="63">
        <f t="shared" si="292"/>
        <v>145.64465791399999</v>
      </c>
      <c r="AE481" s="62">
        <f t="shared" si="293"/>
        <v>0.17980821964691357</v>
      </c>
      <c r="AF481" s="89">
        <f t="shared" si="294"/>
        <v>1941.9287721866667</v>
      </c>
    </row>
    <row r="482" spans="1:32" x14ac:dyDescent="0.25">
      <c r="A482" s="98" t="s">
        <v>24</v>
      </c>
      <c r="B482" s="8">
        <v>26319</v>
      </c>
      <c r="C482" s="8">
        <v>877.3</v>
      </c>
      <c r="D482" s="8">
        <v>163.25</v>
      </c>
      <c r="E482" s="8">
        <v>32.75</v>
      </c>
      <c r="F482" s="83">
        <v>79.938999999999993</v>
      </c>
      <c r="G482" s="8">
        <v>192.5</v>
      </c>
      <c r="H482" s="8">
        <v>21</v>
      </c>
      <c r="I482" s="83">
        <v>89.090999999999994</v>
      </c>
      <c r="J482" s="8">
        <v>335</v>
      </c>
      <c r="K482" s="8">
        <v>110.75</v>
      </c>
      <c r="L482" s="83">
        <v>66.94</v>
      </c>
      <c r="M482" s="37">
        <v>7.0830000000000002</v>
      </c>
      <c r="N482" s="37">
        <v>7.1130000000000004</v>
      </c>
      <c r="O482" s="8">
        <v>1429.5</v>
      </c>
      <c r="P482" s="8">
        <v>1377</v>
      </c>
      <c r="Q482" s="48">
        <v>0.90900000000000003</v>
      </c>
      <c r="R482" s="48">
        <v>4.7359999999999998</v>
      </c>
      <c r="S482" s="48">
        <v>79.150000000000006</v>
      </c>
      <c r="T482" s="48">
        <v>55.7</v>
      </c>
      <c r="U482" s="8">
        <v>29.626999999999999</v>
      </c>
      <c r="V482" s="48">
        <v>7.6230000000000002</v>
      </c>
      <c r="W482" s="48">
        <v>4.4980000000000002</v>
      </c>
      <c r="X482" s="8">
        <v>40.994</v>
      </c>
      <c r="Y482" s="8">
        <v>21416</v>
      </c>
      <c r="Z482" s="99">
        <f t="shared" si="288"/>
        <v>0.81370872753524071</v>
      </c>
      <c r="AA482" s="60">
        <f t="shared" si="289"/>
        <v>0.54154320987654314</v>
      </c>
      <c r="AB482" s="61">
        <f t="shared" si="290"/>
        <v>143.21922499999999</v>
      </c>
      <c r="AC482" s="62">
        <f t="shared" si="291"/>
        <v>0.25259122574955906</v>
      </c>
      <c r="AD482" s="63">
        <f t="shared" si="292"/>
        <v>168.88024999999999</v>
      </c>
      <c r="AE482" s="62">
        <f t="shared" si="293"/>
        <v>0.20849413580246912</v>
      </c>
      <c r="AF482" s="89">
        <f t="shared" si="294"/>
        <v>2251.7366666666667</v>
      </c>
    </row>
    <row r="483" spans="1:32" x14ac:dyDescent="0.25">
      <c r="A483" s="98" t="s">
        <v>25</v>
      </c>
      <c r="B483" s="8">
        <v>27933</v>
      </c>
      <c r="C483" s="8">
        <v>901.06500000000005</v>
      </c>
      <c r="D483" s="8">
        <v>105.4</v>
      </c>
      <c r="E483" s="8">
        <v>26.2</v>
      </c>
      <c r="F483" s="83">
        <v>75.141999999999996</v>
      </c>
      <c r="G483" s="8">
        <v>158</v>
      </c>
      <c r="H483" s="8">
        <v>16.399999999999999</v>
      </c>
      <c r="I483" s="83">
        <v>89.62</v>
      </c>
      <c r="J483" s="8">
        <v>302.2</v>
      </c>
      <c r="K483" s="8">
        <v>85</v>
      </c>
      <c r="L483" s="83">
        <v>71.873000000000005</v>
      </c>
      <c r="M483" s="37">
        <v>7.1989999999999998</v>
      </c>
      <c r="N483" s="37">
        <v>7.226</v>
      </c>
      <c r="O483" s="8">
        <v>1464.8</v>
      </c>
      <c r="P483" s="8">
        <v>1341.4</v>
      </c>
      <c r="Q483" s="48">
        <v>0.63</v>
      </c>
      <c r="R483" s="48">
        <v>0.65400000000000003</v>
      </c>
      <c r="S483" s="48">
        <v>87.56</v>
      </c>
      <c r="T483" s="48">
        <v>56.2</v>
      </c>
      <c r="U483" s="100">
        <v>35.814999999999998</v>
      </c>
      <c r="V483" s="84">
        <v>7.6980000000000004</v>
      </c>
      <c r="W483" s="48">
        <v>4.4660000000000002</v>
      </c>
      <c r="X483" s="8">
        <v>41.984999999999999</v>
      </c>
      <c r="Y483" s="8">
        <v>22761</v>
      </c>
      <c r="Z483" s="99">
        <f t="shared" si="288"/>
        <v>0.8148426592202771</v>
      </c>
      <c r="AA483" s="60">
        <f t="shared" si="289"/>
        <v>0.55621296296296296</v>
      </c>
      <c r="AB483" s="61">
        <f t="shared" si="290"/>
        <v>94.972251</v>
      </c>
      <c r="AC483" s="62">
        <f t="shared" si="291"/>
        <v>0.16749956084656084</v>
      </c>
      <c r="AD483" s="63">
        <f t="shared" si="292"/>
        <v>142.36827000000002</v>
      </c>
      <c r="AE483" s="62">
        <f t="shared" si="293"/>
        <v>0.17576329629629633</v>
      </c>
      <c r="AF483" s="89">
        <f t="shared" si="294"/>
        <v>1898.2436000000002</v>
      </c>
    </row>
    <row r="484" spans="1:32" x14ac:dyDescent="0.25">
      <c r="A484" s="98" t="s">
        <v>26</v>
      </c>
      <c r="B484" s="8">
        <v>27435</v>
      </c>
      <c r="C484" s="8">
        <v>914.5</v>
      </c>
      <c r="D484" s="8">
        <v>113.5</v>
      </c>
      <c r="E484" s="8">
        <v>35.5</v>
      </c>
      <c r="F484" s="83">
        <v>68.721999999999994</v>
      </c>
      <c r="G484" s="8">
        <v>175</v>
      </c>
      <c r="H484" s="8">
        <v>13.75</v>
      </c>
      <c r="I484" s="83">
        <v>92.143000000000001</v>
      </c>
      <c r="J484" s="8">
        <v>329.25</v>
      </c>
      <c r="K484" s="8">
        <v>87.75</v>
      </c>
      <c r="L484" s="83">
        <v>73.349000000000004</v>
      </c>
      <c r="M484" s="37">
        <v>6.7249999999999996</v>
      </c>
      <c r="N484" s="37">
        <v>6.6879999999999997</v>
      </c>
      <c r="O484" s="8">
        <v>1365.25</v>
      </c>
      <c r="P484" s="8">
        <v>1189.25</v>
      </c>
      <c r="Q484" s="48">
        <v>0.503</v>
      </c>
      <c r="R484" s="48">
        <v>0.56499999999999995</v>
      </c>
      <c r="S484" s="48">
        <v>74.775000000000006</v>
      </c>
      <c r="T484" s="48">
        <v>42.174999999999997</v>
      </c>
      <c r="U484" s="8">
        <v>43.597000000000001</v>
      </c>
      <c r="V484" s="48">
        <v>7.093</v>
      </c>
      <c r="W484" s="48">
        <v>4.125</v>
      </c>
      <c r="X484" s="8">
        <v>41.844000000000001</v>
      </c>
      <c r="Y484" s="8">
        <v>21150</v>
      </c>
      <c r="Z484" s="99">
        <f t="shared" si="288"/>
        <v>0.7709130672498633</v>
      </c>
      <c r="AA484" s="60">
        <f t="shared" si="289"/>
        <v>0.56450617283950622</v>
      </c>
      <c r="AB484" s="61">
        <f t="shared" si="290"/>
        <v>103.79575</v>
      </c>
      <c r="AC484" s="62">
        <f t="shared" si="291"/>
        <v>0.18306128747795414</v>
      </c>
      <c r="AD484" s="63">
        <f t="shared" si="292"/>
        <v>160.03749999999999</v>
      </c>
      <c r="AE484" s="62">
        <f t="shared" si="293"/>
        <v>0.19757716049382715</v>
      </c>
      <c r="AF484" s="89">
        <f t="shared" si="294"/>
        <v>2133.8333333333335</v>
      </c>
    </row>
    <row r="485" spans="1:32" x14ac:dyDescent="0.25">
      <c r="A485" s="98" t="s">
        <v>27</v>
      </c>
      <c r="B485" s="8">
        <v>29607</v>
      </c>
      <c r="C485" s="8">
        <v>955.06500000000005</v>
      </c>
      <c r="D485" s="8">
        <v>104.4</v>
      </c>
      <c r="E485" s="8">
        <v>55.6</v>
      </c>
      <c r="F485" s="83">
        <v>46.743000000000002</v>
      </c>
      <c r="G485" s="8">
        <v>149.6</v>
      </c>
      <c r="H485" s="8">
        <v>24.2</v>
      </c>
      <c r="I485" s="83">
        <v>83.823999999999998</v>
      </c>
      <c r="J485" s="8">
        <v>302.8</v>
      </c>
      <c r="K485" s="8">
        <v>97.08</v>
      </c>
      <c r="L485" s="83">
        <v>67.938999999999993</v>
      </c>
      <c r="M485" s="37">
        <v>7.3559999999999999</v>
      </c>
      <c r="N485" s="37">
        <v>7.3019999999999996</v>
      </c>
      <c r="O485" s="8">
        <v>1227.4000000000001</v>
      </c>
      <c r="P485" s="8">
        <v>1088.44</v>
      </c>
      <c r="Q485" s="48">
        <v>0.46899999999999997</v>
      </c>
      <c r="R485" s="48">
        <v>1.244</v>
      </c>
      <c r="S485" s="48">
        <v>68.974000000000004</v>
      </c>
      <c r="T485" s="48">
        <v>38.832000000000001</v>
      </c>
      <c r="U485" s="8">
        <v>43.701000000000001</v>
      </c>
      <c r="V485" s="48">
        <v>6.39</v>
      </c>
      <c r="W485" s="48">
        <v>3.798</v>
      </c>
      <c r="X485" s="8">
        <v>40.563000000000002</v>
      </c>
      <c r="Y485" s="8">
        <v>22590</v>
      </c>
      <c r="Z485" s="99">
        <f t="shared" si="288"/>
        <v>0.7629952376127267</v>
      </c>
      <c r="AA485" s="60">
        <f t="shared" si="289"/>
        <v>0.58954629629629629</v>
      </c>
      <c r="AB485" s="61">
        <f t="shared" si="290"/>
        <v>99.708786000000003</v>
      </c>
      <c r="AC485" s="62">
        <f t="shared" si="291"/>
        <v>0.17585323809523809</v>
      </c>
      <c r="AD485" s="63">
        <f t="shared" si="292"/>
        <v>142.87772400000003</v>
      </c>
      <c r="AE485" s="62">
        <f t="shared" si="293"/>
        <v>0.17639225185185189</v>
      </c>
      <c r="AF485" s="89">
        <f t="shared" si="294"/>
        <v>1905.0363200000002</v>
      </c>
    </row>
    <row r="486" spans="1:32" x14ac:dyDescent="0.25">
      <c r="A486" s="98" t="s">
        <v>28</v>
      </c>
      <c r="B486" s="8">
        <v>29855</v>
      </c>
      <c r="C486" s="8">
        <v>963.06500000000005</v>
      </c>
      <c r="D486" s="8">
        <v>157.5</v>
      </c>
      <c r="E486" s="8">
        <v>40.75</v>
      </c>
      <c r="F486" s="83">
        <v>74.126999999999995</v>
      </c>
      <c r="G486" s="8">
        <v>132.5</v>
      </c>
      <c r="H486" s="8">
        <v>15.75</v>
      </c>
      <c r="I486" s="83">
        <v>88.113</v>
      </c>
      <c r="J486" s="8">
        <v>264.75</v>
      </c>
      <c r="K486" s="8">
        <v>85.75</v>
      </c>
      <c r="L486" s="83">
        <v>67.611000000000004</v>
      </c>
      <c r="M486" s="37">
        <v>7.008</v>
      </c>
      <c r="N486" s="37">
        <v>6.7880000000000003</v>
      </c>
      <c r="O486" s="8">
        <v>1367.25</v>
      </c>
      <c r="P486" s="8">
        <v>1183.5</v>
      </c>
      <c r="Q486" s="48">
        <v>1.806</v>
      </c>
      <c r="R486" s="48">
        <v>1.5760000000000001</v>
      </c>
      <c r="S486" s="48">
        <v>60.5</v>
      </c>
      <c r="T486" s="48">
        <v>30.45</v>
      </c>
      <c r="U486" s="8">
        <v>49.668999999999997</v>
      </c>
      <c r="V486" s="48">
        <v>5.45</v>
      </c>
      <c r="W486" s="48">
        <v>3.8050000000000002</v>
      </c>
      <c r="X486" s="8">
        <v>30.183</v>
      </c>
      <c r="Y486" s="8">
        <v>22329</v>
      </c>
      <c r="Z486" s="99">
        <f t="shared" si="288"/>
        <v>0.74791492212359734</v>
      </c>
      <c r="AA486" s="60">
        <f t="shared" si="289"/>
        <v>0.59448456790123461</v>
      </c>
      <c r="AB486" s="61">
        <f t="shared" si="290"/>
        <v>151.68273750000003</v>
      </c>
      <c r="AC486" s="62">
        <f t="shared" si="291"/>
        <v>0.26751805555555563</v>
      </c>
      <c r="AD486" s="63">
        <f t="shared" si="292"/>
        <v>127.60611250000001</v>
      </c>
      <c r="AE486" s="62">
        <f t="shared" si="293"/>
        <v>0.15753841049382716</v>
      </c>
      <c r="AF486" s="89">
        <f t="shared" si="294"/>
        <v>1701.4148333333335</v>
      </c>
    </row>
    <row r="487" spans="1:32" x14ac:dyDescent="0.25">
      <c r="A487" s="98" t="s">
        <v>29</v>
      </c>
      <c r="B487" s="8">
        <v>35531</v>
      </c>
      <c r="C487" s="41">
        <v>1184.367</v>
      </c>
      <c r="D487" s="8">
        <v>157</v>
      </c>
      <c r="E487" s="8">
        <v>37</v>
      </c>
      <c r="F487" s="83">
        <v>76.400000000000006</v>
      </c>
      <c r="G487" s="8">
        <v>115</v>
      </c>
      <c r="H487" s="8">
        <v>19.5</v>
      </c>
      <c r="I487" s="83">
        <v>83</v>
      </c>
      <c r="J487" s="8">
        <v>236</v>
      </c>
      <c r="K487" s="8">
        <v>64</v>
      </c>
      <c r="L487" s="83">
        <v>72.900000000000006</v>
      </c>
      <c r="M487" s="37">
        <v>6.8</v>
      </c>
      <c r="N487" s="37">
        <v>6.8</v>
      </c>
      <c r="O487" s="8">
        <v>1256</v>
      </c>
      <c r="P487" s="8">
        <v>854</v>
      </c>
      <c r="Q487" s="48">
        <v>0.74</v>
      </c>
      <c r="R487" s="48">
        <v>2.5</v>
      </c>
      <c r="S487" s="48">
        <v>60</v>
      </c>
      <c r="T487" s="48">
        <v>15.4</v>
      </c>
      <c r="U487" s="8">
        <v>74.3</v>
      </c>
      <c r="V487" s="48">
        <v>5</v>
      </c>
      <c r="W487" s="48">
        <v>2.74</v>
      </c>
      <c r="X487" s="8">
        <v>45.2</v>
      </c>
      <c r="Y487" s="8">
        <v>22346</v>
      </c>
      <c r="Z487" s="99">
        <f t="shared" si="288"/>
        <v>0.62891559483268134</v>
      </c>
      <c r="AA487" s="60">
        <f t="shared" si="289"/>
        <v>0.73109074074074076</v>
      </c>
      <c r="AB487" s="61">
        <f t="shared" si="290"/>
        <v>185.94561899999999</v>
      </c>
      <c r="AC487" s="62">
        <f t="shared" si="291"/>
        <v>0.32794641798941798</v>
      </c>
      <c r="AD487" s="63">
        <f t="shared" si="292"/>
        <v>136.20220499999999</v>
      </c>
      <c r="AE487" s="62">
        <f t="shared" si="293"/>
        <v>0.16815087037037035</v>
      </c>
      <c r="AF487" s="89">
        <f t="shared" si="294"/>
        <v>1816.0293999999999</v>
      </c>
    </row>
    <row r="488" spans="1:32" x14ac:dyDescent="0.25">
      <c r="A488" s="98" t="s">
        <v>36</v>
      </c>
      <c r="B488" s="8">
        <v>34954</v>
      </c>
      <c r="C488" s="8">
        <v>1127.548</v>
      </c>
      <c r="D488" s="8">
        <v>177</v>
      </c>
      <c r="E488" s="8">
        <v>32</v>
      </c>
      <c r="F488" s="83">
        <v>81.900000000000006</v>
      </c>
      <c r="G488" s="8">
        <v>138</v>
      </c>
      <c r="H488" s="8">
        <v>11</v>
      </c>
      <c r="I488" s="83">
        <v>92</v>
      </c>
      <c r="J488" s="8">
        <v>290</v>
      </c>
      <c r="K488" s="8">
        <v>71</v>
      </c>
      <c r="L488" s="83">
        <v>75.5</v>
      </c>
      <c r="M488" s="37">
        <v>6.9</v>
      </c>
      <c r="N488" s="37">
        <v>7.1</v>
      </c>
      <c r="O488" s="8">
        <v>1319</v>
      </c>
      <c r="P488" s="8">
        <v>1080</v>
      </c>
      <c r="Q488" s="48">
        <v>0.93</v>
      </c>
      <c r="R488" s="48">
        <v>0.6</v>
      </c>
      <c r="S488" s="48">
        <v>72</v>
      </c>
      <c r="T488" s="48">
        <v>28.5</v>
      </c>
      <c r="U488" s="8">
        <v>60.4</v>
      </c>
      <c r="V488" s="48">
        <v>5.9</v>
      </c>
      <c r="W488" s="48">
        <v>4.87</v>
      </c>
      <c r="X488" s="8">
        <v>17.5</v>
      </c>
      <c r="Y488" s="8">
        <v>23253</v>
      </c>
      <c r="Z488" s="99">
        <f t="shared" si="288"/>
        <v>0.66524575155919208</v>
      </c>
      <c r="AA488" s="60">
        <f t="shared" si="289"/>
        <v>0.69601728395061724</v>
      </c>
      <c r="AB488" s="61">
        <f t="shared" si="290"/>
        <v>199.575996</v>
      </c>
      <c r="AC488" s="62">
        <f t="shared" si="291"/>
        <v>0.35198588359788363</v>
      </c>
      <c r="AD488" s="63">
        <f t="shared" si="292"/>
        <v>155.60162400000002</v>
      </c>
      <c r="AE488" s="62">
        <f t="shared" si="293"/>
        <v>0.19210077037037038</v>
      </c>
      <c r="AF488" s="89">
        <f t="shared" si="294"/>
        <v>2074.6883200000002</v>
      </c>
    </row>
    <row r="489" spans="1:32" x14ac:dyDescent="0.25">
      <c r="A489" s="98" t="s">
        <v>30</v>
      </c>
      <c r="B489" s="8">
        <v>32579</v>
      </c>
      <c r="C489" s="8">
        <v>1085.9670000000001</v>
      </c>
      <c r="D489" s="8">
        <v>171</v>
      </c>
      <c r="E489" s="8">
        <v>32</v>
      </c>
      <c r="F489" s="83">
        <v>81.3</v>
      </c>
      <c r="G489" s="8">
        <v>168</v>
      </c>
      <c r="H489" s="8">
        <v>19.5</v>
      </c>
      <c r="I489" s="83">
        <v>88.4</v>
      </c>
      <c r="J489" s="8">
        <v>295</v>
      </c>
      <c r="K489" s="8">
        <v>100</v>
      </c>
      <c r="L489" s="83">
        <v>66.099999999999994</v>
      </c>
      <c r="M489" s="37">
        <v>6.8</v>
      </c>
      <c r="N489" s="37">
        <v>7.1</v>
      </c>
      <c r="O489" s="8">
        <v>1340</v>
      </c>
      <c r="P489" s="8">
        <v>1272</v>
      </c>
      <c r="Q489" s="48">
        <v>0.73</v>
      </c>
      <c r="R489" s="48">
        <v>0.3</v>
      </c>
      <c r="S489" s="48">
        <v>80</v>
      </c>
      <c r="T489" s="48">
        <v>44.5</v>
      </c>
      <c r="U489" s="8">
        <v>44.4</v>
      </c>
      <c r="V489" s="48">
        <v>6.4</v>
      </c>
      <c r="W489" s="48">
        <v>5.42</v>
      </c>
      <c r="X489" s="8">
        <v>15.3</v>
      </c>
      <c r="Y489" s="8">
        <v>21311</v>
      </c>
      <c r="Z489" s="99">
        <f t="shared" si="288"/>
        <v>0.65413303047975691</v>
      </c>
      <c r="AA489" s="60">
        <f t="shared" si="289"/>
        <v>0.67035000000000011</v>
      </c>
      <c r="AB489" s="61">
        <f t="shared" si="290"/>
        <v>185.70035700000003</v>
      </c>
      <c r="AC489" s="62">
        <f t="shared" si="291"/>
        <v>0.32751385714285719</v>
      </c>
      <c r="AD489" s="63">
        <f t="shared" si="292"/>
        <v>182.44245599999999</v>
      </c>
      <c r="AE489" s="62">
        <f t="shared" si="293"/>
        <v>0.22523759999999998</v>
      </c>
      <c r="AF489" s="89">
        <f t="shared" si="294"/>
        <v>2432.5660800000001</v>
      </c>
    </row>
    <row r="490" spans="1:32" ht="13" thickBot="1" x14ac:dyDescent="0.3">
      <c r="A490" s="98" t="s">
        <v>31</v>
      </c>
      <c r="B490" s="8">
        <v>32171</v>
      </c>
      <c r="C490" s="8">
        <v>1037.7739999999999</v>
      </c>
      <c r="D490" s="8">
        <v>191</v>
      </c>
      <c r="E490" s="8">
        <v>22</v>
      </c>
      <c r="F490" s="83">
        <v>88.5</v>
      </c>
      <c r="G490" s="8">
        <v>177</v>
      </c>
      <c r="H490" s="8">
        <v>20.7</v>
      </c>
      <c r="I490" s="83">
        <v>88.3</v>
      </c>
      <c r="J490" s="8">
        <v>348</v>
      </c>
      <c r="K490" s="8">
        <v>104</v>
      </c>
      <c r="L490" s="83">
        <v>70.099999999999994</v>
      </c>
      <c r="M490" s="37" t="s">
        <v>144</v>
      </c>
      <c r="N490" s="37" t="s">
        <v>144</v>
      </c>
      <c r="O490" s="8">
        <v>1365</v>
      </c>
      <c r="P490" s="8">
        <v>1245</v>
      </c>
      <c r="Q490" s="48">
        <v>0.56000000000000005</v>
      </c>
      <c r="R490" s="48">
        <v>0.4</v>
      </c>
      <c r="S490" s="48">
        <v>92</v>
      </c>
      <c r="T490" s="48">
        <v>47.1</v>
      </c>
      <c r="U490" s="8">
        <v>48.8</v>
      </c>
      <c r="V490" s="48">
        <v>7.8</v>
      </c>
      <c r="W490" s="48">
        <v>5.59</v>
      </c>
      <c r="X490" s="8">
        <v>28.3</v>
      </c>
      <c r="Y490" s="8">
        <v>21587</v>
      </c>
      <c r="Z490" s="99">
        <f t="shared" si="288"/>
        <v>0.67100805072891734</v>
      </c>
      <c r="AA490" s="60">
        <f t="shared" si="289"/>
        <v>0.64060123456790119</v>
      </c>
      <c r="AB490" s="61">
        <f t="shared" si="290"/>
        <v>198.21483399999997</v>
      </c>
      <c r="AC490" s="62">
        <f t="shared" si="291"/>
        <v>0.34958524514991174</v>
      </c>
      <c r="AD490" s="63">
        <f t="shared" si="292"/>
        <v>183.68599799999998</v>
      </c>
      <c r="AE490" s="62">
        <f t="shared" si="293"/>
        <v>0.22677283703703702</v>
      </c>
      <c r="AF490" s="89">
        <f t="shared" si="294"/>
        <v>2449.1466399999999</v>
      </c>
    </row>
    <row r="491" spans="1:32" ht="13.5" thickTop="1" thickBot="1" x14ac:dyDescent="0.3">
      <c r="A491" s="110" t="s">
        <v>138</v>
      </c>
      <c r="B491" s="106">
        <f>SUM(B479:B490)</f>
        <v>352302</v>
      </c>
      <c r="C491" s="107"/>
      <c r="D491" s="107"/>
      <c r="E491" s="107"/>
      <c r="F491" s="107"/>
      <c r="G491" s="107"/>
      <c r="H491" s="107"/>
      <c r="I491" s="107"/>
      <c r="J491" s="107"/>
      <c r="K491" s="107"/>
      <c r="L491" s="107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6">
        <f>SUM(Y479:Y490)</f>
        <v>248655</v>
      </c>
      <c r="Z491" s="109"/>
      <c r="AA491" s="64"/>
      <c r="AB491" s="65"/>
      <c r="AC491" s="66"/>
      <c r="AD491" s="67"/>
      <c r="AE491" s="66"/>
      <c r="AF491" s="85"/>
    </row>
    <row r="492" spans="1:32" ht="13.5" thickTop="1" thickBot="1" x14ac:dyDescent="0.3">
      <c r="A492" s="111" t="s">
        <v>139</v>
      </c>
      <c r="B492" s="101">
        <f t="shared" ref="B492:E492" si="295">AVERAGE(B479:B490)</f>
        <v>29358.5</v>
      </c>
      <c r="C492" s="102">
        <f t="shared" si="295"/>
        <v>965.24441666666689</v>
      </c>
      <c r="D492" s="101">
        <f t="shared" si="295"/>
        <v>146.20574999999999</v>
      </c>
      <c r="E492" s="102">
        <f t="shared" si="295"/>
        <v>32.990916666666664</v>
      </c>
      <c r="F492" s="103">
        <f>AVERAGE(F479:F490)</f>
        <v>76.098833333333317</v>
      </c>
      <c r="G492" s="101">
        <f>AVERAGE(G479:G490)</f>
        <v>159.16841666666667</v>
      </c>
      <c r="H492" s="102">
        <f>AVERAGE(H479:H490)</f>
        <v>18.860999999999997</v>
      </c>
      <c r="I492" s="103">
        <f>AVERAGE(I479:I490)</f>
        <v>87.967916666666667</v>
      </c>
      <c r="J492" s="101">
        <f t="shared" ref="J492:K492" si="296">AVERAGE(J479:J490)</f>
        <v>306.11700000000002</v>
      </c>
      <c r="K492" s="102">
        <f t="shared" si="296"/>
        <v>94.08741666666667</v>
      </c>
      <c r="L492" s="103">
        <f>AVERAGE(L479:L490)</f>
        <v>69.358500000000006</v>
      </c>
      <c r="M492" s="102">
        <f t="shared" ref="M492:U492" si="297">AVERAGE(M479:M490)</f>
        <v>7.0662727272727288</v>
      </c>
      <c r="N492" s="102">
        <f t="shared" si="297"/>
        <v>7.0496363636363633</v>
      </c>
      <c r="O492" s="102">
        <f t="shared" si="297"/>
        <v>1362.4312500000001</v>
      </c>
      <c r="P492" s="102">
        <f t="shared" si="297"/>
        <v>1208.3097500000001</v>
      </c>
      <c r="Q492" s="104">
        <f t="shared" si="297"/>
        <v>0.87308333333333332</v>
      </c>
      <c r="R492" s="104">
        <f t="shared" si="297"/>
        <v>1.6401666666666666</v>
      </c>
      <c r="S492" s="104">
        <f t="shared" si="297"/>
        <v>80.961833333333331</v>
      </c>
      <c r="T492" s="102">
        <f t="shared" si="297"/>
        <v>45.238749999999989</v>
      </c>
      <c r="U492" s="103">
        <f t="shared" si="297"/>
        <v>45.283833333333327</v>
      </c>
      <c r="V492" s="104">
        <f t="shared" ref="V492:X492" si="298">AVERAGE(V479:V490)</f>
        <v>7.1642500000000018</v>
      </c>
      <c r="W492" s="102">
        <f t="shared" si="298"/>
        <v>4.8470833333333339</v>
      </c>
      <c r="X492" s="103">
        <f t="shared" si="298"/>
        <v>32.451833333333333</v>
      </c>
      <c r="Y492" s="101">
        <f>AVERAGE(Y479:Y490)</f>
        <v>20721.25</v>
      </c>
      <c r="Z492" s="105">
        <f>AVERAGE(Z479:Z490)</f>
        <v>0.70820811566314656</v>
      </c>
      <c r="AA492" s="68">
        <f t="shared" ref="AA492" si="299">C492/$C$2</f>
        <v>0.59582988683127591</v>
      </c>
      <c r="AB492" s="69">
        <f t="shared" ref="AB492" si="300">(C492*D492)/1000</f>
        <v>141.12428387206251</v>
      </c>
      <c r="AC492" s="70">
        <f t="shared" ref="AC492" si="301">(AB492)/$E$3</f>
        <v>0.24889644421880514</v>
      </c>
      <c r="AD492" s="71">
        <f t="shared" ref="AD492" si="302">(C492*G492)/1000</f>
        <v>153.63642549717366</v>
      </c>
      <c r="AE492" s="70">
        <f t="shared" ref="AE492" si="303">(AD492)/$G$3</f>
        <v>0.18967459937922673</v>
      </c>
      <c r="AF492" s="86">
        <f>AVERAGE(AF479:AF490)</f>
        <v>2030.182742615556</v>
      </c>
    </row>
    <row r="494" spans="1:32" ht="13" thickBot="1" x14ac:dyDescent="0.3"/>
    <row r="495" spans="1:32" ht="13" thickTop="1" x14ac:dyDescent="0.25">
      <c r="A495" s="27" t="s">
        <v>5</v>
      </c>
      <c r="B495" s="28" t="s">
        <v>6</v>
      </c>
      <c r="C495" s="28" t="s">
        <v>6</v>
      </c>
      <c r="D495" s="28" t="s">
        <v>7</v>
      </c>
      <c r="E495" s="38" t="s">
        <v>8</v>
      </c>
      <c r="F495" s="38" t="s">
        <v>2</v>
      </c>
      <c r="G495" s="28" t="s">
        <v>9</v>
      </c>
      <c r="H495" s="38" t="s">
        <v>10</v>
      </c>
      <c r="I495" s="38" t="s">
        <v>3</v>
      </c>
      <c r="J495" s="28" t="s">
        <v>11</v>
      </c>
      <c r="K495" s="38" t="s">
        <v>12</v>
      </c>
      <c r="L495" s="38" t="s">
        <v>13</v>
      </c>
      <c r="M495" s="28" t="s">
        <v>61</v>
      </c>
      <c r="N495" s="28" t="s">
        <v>62</v>
      </c>
      <c r="O495" s="28" t="s">
        <v>63</v>
      </c>
      <c r="P495" s="28" t="s">
        <v>64</v>
      </c>
      <c r="Q495" s="28" t="s">
        <v>105</v>
      </c>
      <c r="R495" s="38" t="s">
        <v>106</v>
      </c>
      <c r="S495" s="28" t="s">
        <v>116</v>
      </c>
      <c r="T495" s="28" t="s">
        <v>117</v>
      </c>
      <c r="U495" s="28" t="s">
        <v>129</v>
      </c>
      <c r="V495" s="28" t="s">
        <v>118</v>
      </c>
      <c r="W495" s="28" t="s">
        <v>119</v>
      </c>
      <c r="X495" s="28" t="s">
        <v>130</v>
      </c>
      <c r="Y495" s="29" t="s">
        <v>46</v>
      </c>
      <c r="Z495" s="29" t="s">
        <v>14</v>
      </c>
      <c r="AA495" s="52" t="s">
        <v>47</v>
      </c>
      <c r="AB495" s="53" t="s">
        <v>48</v>
      </c>
      <c r="AC495" s="54" t="s">
        <v>49</v>
      </c>
      <c r="AD495" s="55" t="s">
        <v>47</v>
      </c>
      <c r="AE495" s="54" t="s">
        <v>47</v>
      </c>
      <c r="AF495" s="52" t="s">
        <v>140</v>
      </c>
    </row>
    <row r="496" spans="1:32" ht="13" thickBot="1" x14ac:dyDescent="0.3">
      <c r="A496" s="30" t="s">
        <v>145</v>
      </c>
      <c r="B496" s="31" t="s">
        <v>16</v>
      </c>
      <c r="C496" s="32" t="s">
        <v>17</v>
      </c>
      <c r="D496" s="31" t="s">
        <v>40</v>
      </c>
      <c r="E496" s="39" t="s">
        <v>40</v>
      </c>
      <c r="F496" s="39" t="s">
        <v>66</v>
      </c>
      <c r="G496" s="31" t="s">
        <v>40</v>
      </c>
      <c r="H496" s="39" t="s">
        <v>40</v>
      </c>
      <c r="I496" s="39" t="s">
        <v>66</v>
      </c>
      <c r="J496" s="31" t="s">
        <v>40</v>
      </c>
      <c r="K496" s="39" t="s">
        <v>40</v>
      </c>
      <c r="L496" s="39" t="s">
        <v>66</v>
      </c>
      <c r="M496" s="31"/>
      <c r="N496" s="31"/>
      <c r="O496" s="44"/>
      <c r="P496" s="44"/>
      <c r="Q496" s="44" t="s">
        <v>108</v>
      </c>
      <c r="R496" s="39" t="s">
        <v>108</v>
      </c>
      <c r="S496" s="44" t="s">
        <v>40</v>
      </c>
      <c r="T496" s="44" t="s">
        <v>40</v>
      </c>
      <c r="U496" s="44" t="s">
        <v>66</v>
      </c>
      <c r="V496" s="44" t="s">
        <v>40</v>
      </c>
      <c r="W496" s="44" t="s">
        <v>40</v>
      </c>
      <c r="X496" s="44" t="s">
        <v>66</v>
      </c>
      <c r="Y496" s="32" t="s">
        <v>51</v>
      </c>
      <c r="Z496" s="32" t="s">
        <v>20</v>
      </c>
      <c r="AA496" s="56" t="s">
        <v>6</v>
      </c>
      <c r="AB496" s="57" t="s">
        <v>52</v>
      </c>
      <c r="AC496" s="58" t="s">
        <v>53</v>
      </c>
      <c r="AD496" s="59" t="s">
        <v>54</v>
      </c>
      <c r="AE496" s="58" t="s">
        <v>55</v>
      </c>
      <c r="AF496" s="88" t="s">
        <v>141</v>
      </c>
    </row>
    <row r="497" spans="1:32" ht="13" thickTop="1" x14ac:dyDescent="0.25">
      <c r="A497" s="7" t="s">
        <v>21</v>
      </c>
      <c r="B497" s="8">
        <v>31825</v>
      </c>
      <c r="C497" s="8">
        <v>1026.6130000000001</v>
      </c>
      <c r="D497" s="8">
        <v>145</v>
      </c>
      <c r="E497" s="8">
        <v>22</v>
      </c>
      <c r="F497" s="83">
        <v>84.8</v>
      </c>
      <c r="G497" s="8">
        <v>174</v>
      </c>
      <c r="H497" s="8">
        <v>28.8</v>
      </c>
      <c r="I497" s="83">
        <v>83.4</v>
      </c>
      <c r="J497" s="8">
        <v>331</v>
      </c>
      <c r="K497" s="8">
        <v>131</v>
      </c>
      <c r="L497" s="83">
        <v>60.4</v>
      </c>
      <c r="M497" s="37">
        <v>8.1</v>
      </c>
      <c r="N497" s="37">
        <v>8</v>
      </c>
      <c r="O497" s="8">
        <v>1390</v>
      </c>
      <c r="P497" s="8">
        <v>1324</v>
      </c>
      <c r="Q497" s="48">
        <v>2.15</v>
      </c>
      <c r="R497" s="48">
        <v>0.5</v>
      </c>
      <c r="S497" s="48">
        <v>83</v>
      </c>
      <c r="T497" s="48">
        <v>55</v>
      </c>
      <c r="U497" s="8">
        <v>33.700000000000003</v>
      </c>
      <c r="V497" s="48">
        <v>8.8000000000000007</v>
      </c>
      <c r="W497" s="48">
        <v>5.52</v>
      </c>
      <c r="X497" s="8">
        <v>37.299999999999997</v>
      </c>
      <c r="Y497" s="8">
        <v>18739</v>
      </c>
      <c r="Z497" s="9">
        <f t="shared" ref="Z497:Z508" si="304">Y497/B497</f>
        <v>0.58881382560879814</v>
      </c>
      <c r="AA497" s="60">
        <f>C497/$C$2</f>
        <v>0.63371172839506174</v>
      </c>
      <c r="AB497" s="61">
        <f>(C497*D497)/1000</f>
        <v>148.85888500000001</v>
      </c>
      <c r="AC497" s="62">
        <f>(AB497)/$E$3</f>
        <v>0.26253771604938275</v>
      </c>
      <c r="AD497" s="63">
        <f>(C497*G497)/1000</f>
        <v>178.630662</v>
      </c>
      <c r="AE497" s="62">
        <f>(AD497)/$G$3</f>
        <v>0.22053168148148147</v>
      </c>
      <c r="AF497" s="89">
        <f>(0.8*C497*G497)/60</f>
        <v>2381.7421600000002</v>
      </c>
    </row>
    <row r="498" spans="1:32" x14ac:dyDescent="0.25">
      <c r="A498" s="7" t="s">
        <v>22</v>
      </c>
      <c r="B498" s="8">
        <v>33680</v>
      </c>
      <c r="C498" s="8">
        <v>1161.3789999999999</v>
      </c>
      <c r="D498" s="8">
        <v>177</v>
      </c>
      <c r="E498" s="8">
        <v>20</v>
      </c>
      <c r="F498" s="83">
        <v>88.7</v>
      </c>
      <c r="G498" s="8">
        <v>210</v>
      </c>
      <c r="H498" s="8">
        <v>22.5</v>
      </c>
      <c r="I498" s="83">
        <v>89.3</v>
      </c>
      <c r="J498" s="8">
        <v>334</v>
      </c>
      <c r="K498" s="8">
        <v>125</v>
      </c>
      <c r="L498" s="83">
        <v>62.6</v>
      </c>
      <c r="M498" s="37">
        <v>8.4</v>
      </c>
      <c r="N498" s="37">
        <v>8</v>
      </c>
      <c r="O498" s="8">
        <v>1562</v>
      </c>
      <c r="P498" s="8">
        <v>1301</v>
      </c>
      <c r="Q498" s="48">
        <v>2.6</v>
      </c>
      <c r="R498" s="48">
        <v>0.4</v>
      </c>
      <c r="S498" s="48">
        <v>81</v>
      </c>
      <c r="T498" s="48">
        <v>47.6</v>
      </c>
      <c r="U498" s="8">
        <v>41.2</v>
      </c>
      <c r="V498" s="48">
        <v>7.3</v>
      </c>
      <c r="W498" s="48">
        <v>5.78</v>
      </c>
      <c r="X498" s="8">
        <v>20.8</v>
      </c>
      <c r="Y498" s="8">
        <v>19238</v>
      </c>
      <c r="Z498" s="9">
        <f t="shared" si="304"/>
        <v>0.57119952494061754</v>
      </c>
      <c r="AA498" s="60">
        <f t="shared" ref="AA498:AA508" si="305">C498/$C$2</f>
        <v>0.7169006172839506</v>
      </c>
      <c r="AB498" s="61">
        <f t="shared" ref="AB498:AB508" si="306">(C498*D498)/1000</f>
        <v>205.56408299999998</v>
      </c>
      <c r="AC498" s="62">
        <f t="shared" ref="AC498:AC508" si="307">(AB498)/$E$3</f>
        <v>0.36254688359788356</v>
      </c>
      <c r="AD498" s="63">
        <f t="shared" ref="AD498:AD508" si="308">(C498*G498)/1000</f>
        <v>243.88958999999997</v>
      </c>
      <c r="AE498" s="62">
        <f t="shared" ref="AE498:AE508" si="309">(AD498)/$G$3</f>
        <v>0.3010982592592592</v>
      </c>
      <c r="AF498" s="89">
        <f t="shared" ref="AF498:AF508" si="310">(0.8*C498*G498)/60</f>
        <v>3251.8611999999998</v>
      </c>
    </row>
    <row r="499" spans="1:32" x14ac:dyDescent="0.25">
      <c r="A499" s="7" t="s">
        <v>23</v>
      </c>
      <c r="B499" s="8">
        <v>32750</v>
      </c>
      <c r="C499" s="8">
        <v>1056.452</v>
      </c>
      <c r="D499" s="8">
        <v>203</v>
      </c>
      <c r="E499" s="8">
        <v>30</v>
      </c>
      <c r="F499" s="83">
        <v>85.2</v>
      </c>
      <c r="G499" s="8">
        <v>253</v>
      </c>
      <c r="H499" s="8">
        <v>18.399999999999999</v>
      </c>
      <c r="I499" s="83">
        <v>92.7</v>
      </c>
      <c r="J499" s="8">
        <v>432</v>
      </c>
      <c r="K499" s="8">
        <v>116</v>
      </c>
      <c r="L499" s="83">
        <v>73.099999999999994</v>
      </c>
      <c r="M499" s="37">
        <v>8.3000000000000007</v>
      </c>
      <c r="N499" s="37">
        <v>7.9</v>
      </c>
      <c r="O499" s="8">
        <v>1446</v>
      </c>
      <c r="P499" s="8">
        <v>1315</v>
      </c>
      <c r="Q499" s="48">
        <v>1.1399999999999999</v>
      </c>
      <c r="R499" s="48">
        <v>2.1</v>
      </c>
      <c r="S499" s="48">
        <v>91</v>
      </c>
      <c r="T499" s="48">
        <v>52.6</v>
      </c>
      <c r="U499" s="8">
        <v>42.2</v>
      </c>
      <c r="V499" s="48">
        <v>8.8000000000000007</v>
      </c>
      <c r="W499" s="48">
        <v>5.71</v>
      </c>
      <c r="X499" s="8">
        <v>35.1</v>
      </c>
      <c r="Y499" s="8">
        <v>22970</v>
      </c>
      <c r="Z499" s="9">
        <f t="shared" si="304"/>
        <v>0.70137404580152674</v>
      </c>
      <c r="AA499" s="60">
        <f t="shared" si="305"/>
        <v>0.65213086419753086</v>
      </c>
      <c r="AB499" s="61">
        <f t="shared" si="306"/>
        <v>214.459756</v>
      </c>
      <c r="AC499" s="62">
        <f t="shared" si="307"/>
        <v>0.37823590123456791</v>
      </c>
      <c r="AD499" s="63">
        <f t="shared" si="308"/>
        <v>267.28235599999999</v>
      </c>
      <c r="AE499" s="62">
        <f t="shared" si="309"/>
        <v>0.3299782172839506</v>
      </c>
      <c r="AF499" s="89">
        <f t="shared" si="310"/>
        <v>3563.7647466666667</v>
      </c>
    </row>
    <row r="500" spans="1:32" x14ac:dyDescent="0.25">
      <c r="A500" s="7" t="s">
        <v>24</v>
      </c>
      <c r="B500" s="8">
        <v>29136</v>
      </c>
      <c r="C500" s="8">
        <v>971.2</v>
      </c>
      <c r="D500" s="8">
        <v>191</v>
      </c>
      <c r="E500" s="8">
        <v>36</v>
      </c>
      <c r="F500" s="83">
        <v>81.2</v>
      </c>
      <c r="G500" s="8">
        <v>176</v>
      </c>
      <c r="H500" s="8">
        <v>12.7</v>
      </c>
      <c r="I500" s="83">
        <v>92.8</v>
      </c>
      <c r="J500" s="8">
        <v>314</v>
      </c>
      <c r="K500" s="8">
        <v>102</v>
      </c>
      <c r="L500" s="83">
        <v>67.5</v>
      </c>
      <c r="M500" s="37">
        <v>7.6</v>
      </c>
      <c r="N500" s="37">
        <v>7.6</v>
      </c>
      <c r="O500" s="8">
        <v>1340</v>
      </c>
      <c r="P500" s="8">
        <v>1194</v>
      </c>
      <c r="Q500" s="48">
        <v>0.92</v>
      </c>
      <c r="R500" s="48">
        <v>1.8</v>
      </c>
      <c r="S500" s="48">
        <v>79</v>
      </c>
      <c r="T500" s="48">
        <v>43.4</v>
      </c>
      <c r="U500" s="8">
        <v>45.1</v>
      </c>
      <c r="V500" s="48">
        <v>8.9</v>
      </c>
      <c r="W500" s="48">
        <v>5.12</v>
      </c>
      <c r="X500" s="8">
        <v>42.5</v>
      </c>
      <c r="Y500" s="8">
        <v>21620</v>
      </c>
      <c r="Z500" s="9">
        <f t="shared" si="304"/>
        <v>0.74203734211971439</v>
      </c>
      <c r="AA500" s="60">
        <f t="shared" si="305"/>
        <v>0.59950617283950625</v>
      </c>
      <c r="AB500" s="61">
        <f t="shared" si="306"/>
        <v>185.4992</v>
      </c>
      <c r="AC500" s="62">
        <f t="shared" si="307"/>
        <v>0.32715908289241624</v>
      </c>
      <c r="AD500" s="63">
        <f t="shared" si="308"/>
        <v>170.93120000000002</v>
      </c>
      <c r="AE500" s="62">
        <f t="shared" si="309"/>
        <v>0.2110261728395062</v>
      </c>
      <c r="AF500" s="89">
        <f t="shared" si="310"/>
        <v>2279.0826666666671</v>
      </c>
    </row>
    <row r="501" spans="1:32" x14ac:dyDescent="0.25">
      <c r="A501" s="7" t="s">
        <v>25</v>
      </c>
      <c r="B501" s="8">
        <v>31459</v>
      </c>
      <c r="C501" s="8">
        <v>1014.806</v>
      </c>
      <c r="D501" s="8">
        <v>219</v>
      </c>
      <c r="E501" s="8">
        <v>30</v>
      </c>
      <c r="F501" s="83">
        <v>86.3</v>
      </c>
      <c r="G501" s="8">
        <v>230</v>
      </c>
      <c r="H501" s="8">
        <v>14.8</v>
      </c>
      <c r="I501" s="83">
        <v>93.6</v>
      </c>
      <c r="J501" s="8">
        <v>381</v>
      </c>
      <c r="K501" s="8">
        <v>88</v>
      </c>
      <c r="L501" s="83">
        <v>76.900000000000006</v>
      </c>
      <c r="M501" s="37">
        <v>7.5</v>
      </c>
      <c r="N501" s="37">
        <v>7.5</v>
      </c>
      <c r="O501" s="8">
        <v>1535</v>
      </c>
      <c r="P501" s="8">
        <v>1225</v>
      </c>
      <c r="Q501" s="48">
        <v>2.5499999999999998</v>
      </c>
      <c r="R501" s="48">
        <v>1.6</v>
      </c>
      <c r="S501" s="48">
        <v>95</v>
      </c>
      <c r="T501" s="48">
        <v>46.5</v>
      </c>
      <c r="U501" s="3">
        <v>51.1</v>
      </c>
      <c r="V501" s="84">
        <v>7.3</v>
      </c>
      <c r="W501" s="48">
        <v>4.6399999999999997</v>
      </c>
      <c r="X501" s="8">
        <v>36.4</v>
      </c>
      <c r="Y501" s="8">
        <v>21712</v>
      </c>
      <c r="Z501" s="9">
        <f t="shared" si="304"/>
        <v>0.69016815537683973</v>
      </c>
      <c r="AA501" s="60">
        <f t="shared" si="305"/>
        <v>0.62642345679012346</v>
      </c>
      <c r="AB501" s="61">
        <f t="shared" si="306"/>
        <v>222.242514</v>
      </c>
      <c r="AC501" s="62">
        <f t="shared" si="307"/>
        <v>0.39196210582010582</v>
      </c>
      <c r="AD501" s="63">
        <f t="shared" si="308"/>
        <v>233.40538000000001</v>
      </c>
      <c r="AE501" s="62">
        <f t="shared" si="309"/>
        <v>0.28815479012345679</v>
      </c>
      <c r="AF501" s="89">
        <f t="shared" si="310"/>
        <v>3112.0717333333332</v>
      </c>
    </row>
    <row r="502" spans="1:32" x14ac:dyDescent="0.25">
      <c r="A502" s="7" t="s">
        <v>26</v>
      </c>
      <c r="B502" s="8">
        <v>30371</v>
      </c>
      <c r="C502" s="8">
        <v>1012.367</v>
      </c>
      <c r="D502" s="8">
        <v>308</v>
      </c>
      <c r="E502" s="8">
        <v>29</v>
      </c>
      <c r="F502" s="83">
        <v>90.6</v>
      </c>
      <c r="G502" s="8">
        <v>200</v>
      </c>
      <c r="H502" s="8">
        <v>17.5</v>
      </c>
      <c r="I502" s="83">
        <v>91.3</v>
      </c>
      <c r="J502" s="8">
        <v>376</v>
      </c>
      <c r="K502" s="8">
        <v>71</v>
      </c>
      <c r="L502" s="83">
        <v>81.099999999999994</v>
      </c>
      <c r="M502" s="37">
        <v>7.3</v>
      </c>
      <c r="N502" s="37">
        <v>7.5</v>
      </c>
      <c r="O502" s="8">
        <v>1507</v>
      </c>
      <c r="P502" s="8">
        <v>1268</v>
      </c>
      <c r="Q502" s="48">
        <v>0.71</v>
      </c>
      <c r="R502" s="48">
        <v>1.3</v>
      </c>
      <c r="S502" s="48">
        <v>90</v>
      </c>
      <c r="T502" s="48">
        <v>41.4</v>
      </c>
      <c r="U502" s="8">
        <v>54</v>
      </c>
      <c r="V502" s="48">
        <v>8.1999999999999993</v>
      </c>
      <c r="W502" s="48">
        <v>6.12</v>
      </c>
      <c r="X502" s="8">
        <v>25.4</v>
      </c>
      <c r="Y502" s="8">
        <v>20665</v>
      </c>
      <c r="Z502" s="9">
        <f t="shared" si="304"/>
        <v>0.68041882058542691</v>
      </c>
      <c r="AA502" s="60">
        <f t="shared" si="305"/>
        <v>0.62491790123456792</v>
      </c>
      <c r="AB502" s="61">
        <f t="shared" si="306"/>
        <v>311.80903599999999</v>
      </c>
      <c r="AC502" s="62">
        <f t="shared" si="307"/>
        <v>0.54992775308641972</v>
      </c>
      <c r="AD502" s="63">
        <f t="shared" si="308"/>
        <v>202.4734</v>
      </c>
      <c r="AE502" s="62">
        <f t="shared" si="309"/>
        <v>0.24996716049382717</v>
      </c>
      <c r="AF502" s="89">
        <f t="shared" si="310"/>
        <v>2699.6453333333334</v>
      </c>
    </row>
    <row r="503" spans="1:32" x14ac:dyDescent="0.25">
      <c r="A503" s="7" t="s">
        <v>27</v>
      </c>
      <c r="B503" s="8">
        <v>33715</v>
      </c>
      <c r="C503" s="8">
        <v>1087.5809999999999</v>
      </c>
      <c r="D503" s="8">
        <v>131</v>
      </c>
      <c r="E503" s="8">
        <v>26</v>
      </c>
      <c r="F503" s="83">
        <v>80.2</v>
      </c>
      <c r="G503" s="8">
        <v>154</v>
      </c>
      <c r="H503" s="8">
        <v>15.9</v>
      </c>
      <c r="I503" s="83">
        <v>89.7</v>
      </c>
      <c r="J503" s="8">
        <v>288</v>
      </c>
      <c r="K503" s="8">
        <v>99</v>
      </c>
      <c r="L503" s="83">
        <v>65.599999999999994</v>
      </c>
      <c r="M503" s="37">
        <v>7.4</v>
      </c>
      <c r="N503" s="37">
        <v>7.6</v>
      </c>
      <c r="O503" s="8">
        <v>1323</v>
      </c>
      <c r="P503" s="8">
        <v>1244</v>
      </c>
      <c r="Q503" s="48">
        <v>1.1200000000000001</v>
      </c>
      <c r="R503" s="48">
        <v>1.7</v>
      </c>
      <c r="S503" s="48">
        <v>66</v>
      </c>
      <c r="T503" s="48">
        <v>44.4</v>
      </c>
      <c r="U503" s="8">
        <v>32.700000000000003</v>
      </c>
      <c r="V503" s="48">
        <v>7.2</v>
      </c>
      <c r="W503" s="48">
        <v>5.35</v>
      </c>
      <c r="X503" s="8">
        <v>25.7</v>
      </c>
      <c r="Y503" s="8">
        <v>21497</v>
      </c>
      <c r="Z503" s="9">
        <f t="shared" si="304"/>
        <v>0.63760937268278217</v>
      </c>
      <c r="AA503" s="60">
        <f t="shared" si="305"/>
        <v>0.67134629629629627</v>
      </c>
      <c r="AB503" s="61">
        <f t="shared" si="306"/>
        <v>142.47311099999999</v>
      </c>
      <c r="AC503" s="62">
        <f t="shared" si="307"/>
        <v>0.25127532804232805</v>
      </c>
      <c r="AD503" s="63">
        <f t="shared" si="308"/>
        <v>167.48747399999999</v>
      </c>
      <c r="AE503" s="62">
        <f t="shared" si="309"/>
        <v>0.20677465925925925</v>
      </c>
      <c r="AF503" s="89">
        <f t="shared" si="310"/>
        <v>2233.1663199999998</v>
      </c>
    </row>
    <row r="504" spans="1:32" x14ac:dyDescent="0.25">
      <c r="A504" s="7" t="s">
        <v>28</v>
      </c>
      <c r="B504" s="8">
        <v>33866</v>
      </c>
      <c r="C504" s="8">
        <v>1092.452</v>
      </c>
      <c r="D504" s="8">
        <v>241</v>
      </c>
      <c r="E504" s="8">
        <v>35</v>
      </c>
      <c r="F504" s="83">
        <v>85.5</v>
      </c>
      <c r="G504" s="8">
        <v>247</v>
      </c>
      <c r="H504" s="8">
        <v>16.5</v>
      </c>
      <c r="I504" s="83">
        <v>93.3</v>
      </c>
      <c r="J504" s="8">
        <v>370</v>
      </c>
      <c r="K504" s="8">
        <v>57</v>
      </c>
      <c r="L504" s="83">
        <v>84.6</v>
      </c>
      <c r="M504" s="37">
        <v>7.2</v>
      </c>
      <c r="N504" s="37">
        <v>7.6</v>
      </c>
      <c r="O504" s="8">
        <v>1298</v>
      </c>
      <c r="P504" s="8">
        <v>1211</v>
      </c>
      <c r="Q504" s="48">
        <v>0.59</v>
      </c>
      <c r="R504" s="48">
        <v>1.6</v>
      </c>
      <c r="S504" s="48">
        <v>65</v>
      </c>
      <c r="T504" s="48">
        <v>42.1</v>
      </c>
      <c r="U504" s="8">
        <v>35.200000000000003</v>
      </c>
      <c r="V504" s="48">
        <v>6.4</v>
      </c>
      <c r="W504" s="48">
        <v>5.08</v>
      </c>
      <c r="X504" s="8">
        <v>20.6</v>
      </c>
      <c r="Y504" s="8">
        <v>20677</v>
      </c>
      <c r="Z504" s="9">
        <f t="shared" si="304"/>
        <v>0.61055335734955407</v>
      </c>
      <c r="AA504" s="60">
        <f t="shared" si="305"/>
        <v>0.67435308641975311</v>
      </c>
      <c r="AB504" s="61">
        <f t="shared" si="306"/>
        <v>263.28093199999995</v>
      </c>
      <c r="AC504" s="62">
        <f t="shared" si="307"/>
        <v>0.46434026807760131</v>
      </c>
      <c r="AD504" s="63">
        <f t="shared" si="308"/>
        <v>269.83564399999995</v>
      </c>
      <c r="AE504" s="62">
        <f t="shared" si="309"/>
        <v>0.33313042469135795</v>
      </c>
      <c r="AF504" s="89">
        <f t="shared" si="310"/>
        <v>3597.808586666667</v>
      </c>
    </row>
    <row r="505" spans="1:32" x14ac:dyDescent="0.25">
      <c r="A505" s="7" t="s">
        <v>29</v>
      </c>
      <c r="B505" s="8">
        <v>43261</v>
      </c>
      <c r="C505" s="41">
        <v>1442.0329999999999</v>
      </c>
      <c r="D505" s="8">
        <v>92</v>
      </c>
      <c r="E505" s="8">
        <v>21</v>
      </c>
      <c r="F505" s="83">
        <v>77.2</v>
      </c>
      <c r="G505" s="8">
        <v>146</v>
      </c>
      <c r="H505" s="8">
        <v>18.5</v>
      </c>
      <c r="I505" s="83">
        <v>87.3</v>
      </c>
      <c r="J505" s="8">
        <v>228</v>
      </c>
      <c r="K505" s="8">
        <v>57</v>
      </c>
      <c r="L505" s="83">
        <v>75</v>
      </c>
      <c r="M505" s="37">
        <v>7.5</v>
      </c>
      <c r="N505" s="37">
        <v>7.6</v>
      </c>
      <c r="O505" s="8">
        <v>1217</v>
      </c>
      <c r="P505" s="8">
        <v>1027</v>
      </c>
      <c r="Q505" s="48">
        <v>0.35</v>
      </c>
      <c r="R505" s="48">
        <v>0.4</v>
      </c>
      <c r="S505" s="48">
        <v>69</v>
      </c>
      <c r="T505" s="48">
        <v>35.799999999999997</v>
      </c>
      <c r="U505" s="8">
        <v>48.1</v>
      </c>
      <c r="V505" s="48">
        <v>5.9</v>
      </c>
      <c r="W505" s="48">
        <v>4.2</v>
      </c>
      <c r="X505" s="8">
        <v>28.8</v>
      </c>
      <c r="Y505" s="8">
        <v>20462</v>
      </c>
      <c r="Z505" s="9">
        <f t="shared" si="304"/>
        <v>0.47298952867478794</v>
      </c>
      <c r="AA505" s="60">
        <f t="shared" si="305"/>
        <v>0.89014382716049378</v>
      </c>
      <c r="AB505" s="61">
        <f t="shared" si="306"/>
        <v>132.667036</v>
      </c>
      <c r="AC505" s="62">
        <f t="shared" si="307"/>
        <v>0.2339806631393298</v>
      </c>
      <c r="AD505" s="63">
        <f t="shared" si="308"/>
        <v>210.53681800000001</v>
      </c>
      <c r="AE505" s="62">
        <f t="shared" si="309"/>
        <v>0.2599219975308642</v>
      </c>
      <c r="AF505" s="89">
        <f t="shared" si="310"/>
        <v>2807.1575733333329</v>
      </c>
    </row>
    <row r="506" spans="1:32" x14ac:dyDescent="0.25">
      <c r="A506" s="7" t="s">
        <v>36</v>
      </c>
      <c r="B506" s="8">
        <v>38245</v>
      </c>
      <c r="C506" s="8">
        <v>1233.71</v>
      </c>
      <c r="D506" s="8">
        <v>130</v>
      </c>
      <c r="E506" s="8">
        <v>33</v>
      </c>
      <c r="F506" s="83">
        <v>74.599999999999994</v>
      </c>
      <c r="G506" s="8">
        <v>198</v>
      </c>
      <c r="H506" s="8">
        <v>19.399999999999999</v>
      </c>
      <c r="I506" s="83">
        <v>90.2</v>
      </c>
      <c r="J506" s="8">
        <v>355</v>
      </c>
      <c r="K506" s="8">
        <v>78</v>
      </c>
      <c r="L506" s="83">
        <v>78</v>
      </c>
      <c r="M506" s="37">
        <v>7.4</v>
      </c>
      <c r="N506" s="37">
        <v>7.6</v>
      </c>
      <c r="O506" s="8">
        <v>1250</v>
      </c>
      <c r="P506" s="8">
        <v>1149</v>
      </c>
      <c r="Q506" s="48">
        <v>1.47</v>
      </c>
      <c r="R506" s="48">
        <v>1.2</v>
      </c>
      <c r="S506" s="48">
        <v>80</v>
      </c>
      <c r="T506" s="48">
        <v>50.4</v>
      </c>
      <c r="U506" s="8">
        <v>37</v>
      </c>
      <c r="V506" s="48">
        <v>7.4</v>
      </c>
      <c r="W506" s="48">
        <v>4.45</v>
      </c>
      <c r="X506" s="8">
        <v>39.9</v>
      </c>
      <c r="Y506" s="8">
        <v>21441</v>
      </c>
      <c r="Z506" s="9">
        <f t="shared" si="304"/>
        <v>0.56062230356909404</v>
      </c>
      <c r="AA506" s="60">
        <f t="shared" si="305"/>
        <v>0.76154938271604944</v>
      </c>
      <c r="AB506" s="61">
        <f t="shared" si="306"/>
        <v>160.38230000000001</v>
      </c>
      <c r="AC506" s="62">
        <f t="shared" si="307"/>
        <v>0.28286119929453263</v>
      </c>
      <c r="AD506" s="63">
        <f t="shared" si="308"/>
        <v>244.27458000000001</v>
      </c>
      <c r="AE506" s="62">
        <f t="shared" si="309"/>
        <v>0.30157355555555559</v>
      </c>
      <c r="AF506" s="89">
        <f t="shared" si="310"/>
        <v>3256.9944000000005</v>
      </c>
    </row>
    <row r="507" spans="1:32" x14ac:dyDescent="0.25">
      <c r="A507" s="7" t="s">
        <v>30</v>
      </c>
      <c r="B507" s="8">
        <v>52971</v>
      </c>
      <c r="C507" s="8">
        <v>1765.7</v>
      </c>
      <c r="D507" s="8">
        <v>94</v>
      </c>
      <c r="E507" s="8">
        <v>24</v>
      </c>
      <c r="F507" s="83">
        <v>74.5</v>
      </c>
      <c r="G507" s="8">
        <v>131</v>
      </c>
      <c r="H507" s="8">
        <v>17.100000000000001</v>
      </c>
      <c r="I507" s="83">
        <v>86.9</v>
      </c>
      <c r="J507" s="8">
        <v>270</v>
      </c>
      <c r="K507" s="8">
        <v>61</v>
      </c>
      <c r="L507" s="83">
        <v>77.400000000000006</v>
      </c>
      <c r="M507" s="37">
        <v>7.5</v>
      </c>
      <c r="N507" s="37">
        <v>7.3</v>
      </c>
      <c r="O507" s="8">
        <v>1198</v>
      </c>
      <c r="P507" s="8">
        <v>828</v>
      </c>
      <c r="Q507" s="48">
        <v>0.91</v>
      </c>
      <c r="R507" s="48">
        <v>1.3</v>
      </c>
      <c r="S507" s="48">
        <v>60</v>
      </c>
      <c r="T507" s="48">
        <v>30.6</v>
      </c>
      <c r="U507" s="8">
        <v>49</v>
      </c>
      <c r="V507" s="48">
        <v>4.5999999999999996</v>
      </c>
      <c r="W507" s="48">
        <v>3.57</v>
      </c>
      <c r="X507" s="8">
        <v>22.4</v>
      </c>
      <c r="Y507" s="8">
        <v>21662</v>
      </c>
      <c r="Z507" s="9">
        <f t="shared" si="304"/>
        <v>0.40894074116025753</v>
      </c>
      <c r="AA507" s="60">
        <f t="shared" si="305"/>
        <v>1.0899382716049384</v>
      </c>
      <c r="AB507" s="61">
        <f t="shared" si="306"/>
        <v>165.97580000000002</v>
      </c>
      <c r="AC507" s="62">
        <f t="shared" si="307"/>
        <v>0.29272627865961204</v>
      </c>
      <c r="AD507" s="63">
        <f t="shared" si="308"/>
        <v>231.30670000000001</v>
      </c>
      <c r="AE507" s="62">
        <f t="shared" si="309"/>
        <v>0.28556382716049383</v>
      </c>
      <c r="AF507" s="89">
        <f t="shared" si="310"/>
        <v>3084.0893333333338</v>
      </c>
    </row>
    <row r="508" spans="1:32" ht="13" thickBot="1" x14ac:dyDescent="0.3">
      <c r="A508" s="7" t="s">
        <v>31</v>
      </c>
      <c r="B508" s="8">
        <v>32286</v>
      </c>
      <c r="C508" s="8">
        <v>1041.4839999999999</v>
      </c>
      <c r="D508" s="8">
        <v>278</v>
      </c>
      <c r="E508" s="8">
        <v>43</v>
      </c>
      <c r="F508" s="83">
        <v>84.5</v>
      </c>
      <c r="G508" s="8">
        <v>240</v>
      </c>
      <c r="H508" s="8">
        <v>25.6</v>
      </c>
      <c r="I508" s="83">
        <v>89.3</v>
      </c>
      <c r="J508" s="8">
        <v>508</v>
      </c>
      <c r="K508" s="8">
        <v>126</v>
      </c>
      <c r="L508" s="83">
        <v>75.2</v>
      </c>
      <c r="M508" s="37">
        <v>7.7</v>
      </c>
      <c r="N508" s="37">
        <v>7.4</v>
      </c>
      <c r="O508" s="8">
        <v>1416</v>
      </c>
      <c r="P508" s="8">
        <v>1208</v>
      </c>
      <c r="Q508" s="48">
        <v>0.71</v>
      </c>
      <c r="R508" s="48">
        <v>0.3</v>
      </c>
      <c r="S508" s="48">
        <v>94</v>
      </c>
      <c r="T508" s="48">
        <v>50.8</v>
      </c>
      <c r="U508" s="8">
        <v>46</v>
      </c>
      <c r="V508" s="48">
        <v>7.8</v>
      </c>
      <c r="W508" s="48">
        <v>4.91</v>
      </c>
      <c r="X508" s="8">
        <v>37.1</v>
      </c>
      <c r="Y508" s="8">
        <v>23881</v>
      </c>
      <c r="Z508" s="9">
        <f t="shared" si="304"/>
        <v>0.7396704453942885</v>
      </c>
      <c r="AA508" s="60">
        <f t="shared" si="305"/>
        <v>0.64289135802469133</v>
      </c>
      <c r="AB508" s="61">
        <f t="shared" si="306"/>
        <v>289.53255199999995</v>
      </c>
      <c r="AC508" s="62">
        <f t="shared" si="307"/>
        <v>0.51063942151675479</v>
      </c>
      <c r="AD508" s="63">
        <f t="shared" si="308"/>
        <v>249.95615999999998</v>
      </c>
      <c r="AE508" s="62">
        <f t="shared" si="309"/>
        <v>0.30858785185185184</v>
      </c>
      <c r="AF508" s="89">
        <f t="shared" si="310"/>
        <v>3332.7487999999998</v>
      </c>
    </row>
    <row r="509" spans="1:32" ht="13.5" thickTop="1" thickBot="1" x14ac:dyDescent="0.3">
      <c r="A509" s="110" t="s">
        <v>146</v>
      </c>
      <c r="B509" s="106">
        <f>SUM(B497:B508)</f>
        <v>423565</v>
      </c>
      <c r="C509" s="107"/>
      <c r="D509" s="107"/>
      <c r="E509" s="107"/>
      <c r="F509" s="107"/>
      <c r="G509" s="107"/>
      <c r="H509" s="107"/>
      <c r="I509" s="107"/>
      <c r="J509" s="107"/>
      <c r="K509" s="107"/>
      <c r="L509" s="107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6">
        <f>SUM(Y497:Y508)</f>
        <v>254564</v>
      </c>
      <c r="Z509" s="109"/>
      <c r="AA509" s="64"/>
      <c r="AB509" s="65"/>
      <c r="AC509" s="66"/>
      <c r="AD509" s="67"/>
      <c r="AE509" s="66"/>
      <c r="AF509" s="85"/>
    </row>
    <row r="510" spans="1:32" ht="13.5" thickTop="1" thickBot="1" x14ac:dyDescent="0.3">
      <c r="A510" s="111" t="s">
        <v>147</v>
      </c>
      <c r="B510" s="101">
        <f t="shared" ref="B510:E510" si="311">AVERAGE(B497:B508)</f>
        <v>35297.083333333336</v>
      </c>
      <c r="C510" s="102">
        <f t="shared" si="311"/>
        <v>1158.8147500000002</v>
      </c>
      <c r="D510" s="101">
        <f t="shared" si="311"/>
        <v>184.08333333333334</v>
      </c>
      <c r="E510" s="102">
        <f t="shared" si="311"/>
        <v>29.083333333333332</v>
      </c>
      <c r="F510" s="103">
        <f>AVERAGE(F497:F508)</f>
        <v>82.775000000000006</v>
      </c>
      <c r="G510" s="101">
        <f>AVERAGE(G497:G508)</f>
        <v>196.58333333333334</v>
      </c>
      <c r="H510" s="102">
        <f>AVERAGE(H497:H508)</f>
        <v>18.974999999999998</v>
      </c>
      <c r="I510" s="103">
        <f>AVERAGE(I497:I508)</f>
        <v>89.983333333333334</v>
      </c>
      <c r="J510" s="101">
        <f t="shared" ref="J510:K510" si="312">AVERAGE(J497:J508)</f>
        <v>348.91666666666669</v>
      </c>
      <c r="K510" s="102">
        <f t="shared" si="312"/>
        <v>92.583333333333329</v>
      </c>
      <c r="L510" s="103">
        <f>AVERAGE(L497:L508)</f>
        <v>73.116666666666674</v>
      </c>
      <c r="M510" s="102">
        <f t="shared" ref="M510:T510" si="313">AVERAGE(M497:M508)</f>
        <v>7.6583333333333341</v>
      </c>
      <c r="N510" s="102">
        <f t="shared" si="313"/>
        <v>7.6333333333333329</v>
      </c>
      <c r="O510" s="102">
        <f t="shared" si="313"/>
        <v>1373.5</v>
      </c>
      <c r="P510" s="102">
        <f t="shared" si="313"/>
        <v>1191.1666666666667</v>
      </c>
      <c r="Q510" s="104">
        <f t="shared" si="313"/>
        <v>1.2683333333333335</v>
      </c>
      <c r="R510" s="104">
        <f t="shared" si="313"/>
        <v>1.1833333333333333</v>
      </c>
      <c r="S510" s="104">
        <f t="shared" si="313"/>
        <v>79.416666666666671</v>
      </c>
      <c r="T510" s="102">
        <f t="shared" si="313"/>
        <v>45.050000000000004</v>
      </c>
      <c r="U510" s="103"/>
      <c r="V510" s="104">
        <f t="shared" ref="V510:W510" si="314">AVERAGE(V497:V508)</f>
        <v>7.3833333333333329</v>
      </c>
      <c r="W510" s="102">
        <f t="shared" si="314"/>
        <v>5.0375000000000005</v>
      </c>
      <c r="X510" s="103"/>
      <c r="Y510" s="101">
        <f>AVERAGE(Y497:Y508)</f>
        <v>21213.666666666668</v>
      </c>
      <c r="Z510" s="105">
        <f>AVERAGE(Z497:Z508)</f>
        <v>0.61703312193864057</v>
      </c>
      <c r="AA510" s="68">
        <f t="shared" ref="AA510" si="315">C510/$C$2</f>
        <v>0.71531774691358041</v>
      </c>
      <c r="AB510" s="69">
        <f t="shared" ref="AB510" si="316">(C510*D510)/1000</f>
        <v>213.3184818958334</v>
      </c>
      <c r="AC510" s="70">
        <f t="shared" ref="AC510" si="317">(AB510)/$E$3</f>
        <v>0.37622307212669032</v>
      </c>
      <c r="AD510" s="71">
        <f t="shared" ref="AD510" si="318">(C510*G510)/1000</f>
        <v>227.80366627083342</v>
      </c>
      <c r="AE510" s="70">
        <f t="shared" ref="AE510" si="319">(AD510)/$G$3</f>
        <v>0.28123909416152276</v>
      </c>
      <c r="AF510" s="86">
        <f>AVERAGE(AF497:AF508)</f>
        <v>2966.677737777778</v>
      </c>
    </row>
  </sheetData>
  <phoneticPr fontId="0" type="noConversion"/>
  <conditionalFormatting sqref="E263:E274 E281:E292 E356 E374 E392 E410 E428 E446">
    <cfRule type="cellIs" dxfId="69" priority="122" stopIfTrue="1" operator="greaterThan">
      <formula>35</formula>
    </cfRule>
  </conditionalFormatting>
  <conditionalFormatting sqref="E299:E310 E317:E328 E335:E346 E353:E355 E357:E364 E371:E373 E375:E382 E389:E391 E393:E400 E407:E409 E411:E418 E425:E427 E429:E436 E443:E445 E447:E454">
    <cfRule type="cellIs" dxfId="68" priority="131" stopIfTrue="1" operator="greaterThanOrEqual">
      <formula>35</formula>
    </cfRule>
  </conditionalFormatting>
  <conditionalFormatting sqref="E461:E472">
    <cfRule type="cellIs" dxfId="67" priority="26" operator="greaterThan">
      <formula>35</formula>
    </cfRule>
  </conditionalFormatting>
  <conditionalFormatting sqref="E479:E490">
    <cfRule type="cellIs" dxfId="66" priority="21" operator="greaterThan">
      <formula>35</formula>
    </cfRule>
  </conditionalFormatting>
  <conditionalFormatting sqref="H263:H274 H281:H292 H299:H310 H356 H374 H392 H410 H428 H446">
    <cfRule type="cellIs" dxfId="65" priority="123" stopIfTrue="1" operator="greaterThan">
      <formula>25</formula>
    </cfRule>
  </conditionalFormatting>
  <conditionalFormatting sqref="H317:H328 H335:H346 H353:H355 H357:H364 H371:H373 H375:H382 H389:H391 H393:H400 H407:H409 H411:H418 H425:H427 H429:H436 H443:H445 H447:H454">
    <cfRule type="cellIs" dxfId="64" priority="129" stopIfTrue="1" operator="greaterThanOrEqual">
      <formula>25</formula>
    </cfRule>
  </conditionalFormatting>
  <conditionalFormatting sqref="H461:H472">
    <cfRule type="cellIs" dxfId="63" priority="25" operator="greaterThan">
      <formula>25</formula>
    </cfRule>
  </conditionalFormatting>
  <conditionalFormatting sqref="H479:H490">
    <cfRule type="cellIs" dxfId="62" priority="20" operator="greaterThan">
      <formula>25</formula>
    </cfRule>
  </conditionalFormatting>
  <conditionalFormatting sqref="K263:K274 K281:K292 K299:K310 K356 K374 K392 K410 K428 K446">
    <cfRule type="cellIs" dxfId="61" priority="124" stopIfTrue="1" operator="greaterThan">
      <formula>125</formula>
    </cfRule>
  </conditionalFormatting>
  <conditionalFormatting sqref="K317:K328 K335:K346 K353:K355 K357:K364 K371:K373 K375:K382 K389:K391 K393:K400 K407:K409 K411:K418 K425:K427 K429:K436 K443:K445 K447:K454">
    <cfRule type="cellIs" dxfId="60" priority="130" stopIfTrue="1" operator="greaterThanOrEqual">
      <formula>125</formula>
    </cfRule>
  </conditionalFormatting>
  <conditionalFormatting sqref="K461:K472">
    <cfRule type="cellIs" dxfId="59" priority="24" operator="greaterThan">
      <formula>125</formula>
    </cfRule>
  </conditionalFormatting>
  <conditionalFormatting sqref="K479:K490">
    <cfRule type="cellIs" dxfId="58" priority="19" operator="greaterThan">
      <formula>125</formula>
    </cfRule>
  </conditionalFormatting>
  <conditionalFormatting sqref="AA80:AA91 AC80:AC91 AE80:AE91">
    <cfRule type="cellIs" dxfId="57" priority="28" operator="between">
      <formula>80%</formula>
      <formula>200%</formula>
    </cfRule>
  </conditionalFormatting>
  <conditionalFormatting sqref="AA93 AC93 AE93">
    <cfRule type="cellIs" dxfId="56" priority="27" operator="between">
      <formula>80%</formula>
      <formula>200%</formula>
    </cfRule>
  </conditionalFormatting>
  <conditionalFormatting sqref="AA98:AA109 AC98:AC109 AE98:AE109">
    <cfRule type="cellIs" dxfId="55" priority="30" operator="between">
      <formula>80%</formula>
      <formula>200%</formula>
    </cfRule>
  </conditionalFormatting>
  <conditionalFormatting sqref="AA111 AC111 AE111">
    <cfRule type="cellIs" dxfId="54" priority="29" operator="between">
      <formula>80%</formula>
      <formula>200%</formula>
    </cfRule>
  </conditionalFormatting>
  <conditionalFormatting sqref="AA116:AA127 AC116:AC127 AE116:AE127">
    <cfRule type="cellIs" dxfId="53" priority="32" operator="between">
      <formula>80%</formula>
      <formula>200%</formula>
    </cfRule>
  </conditionalFormatting>
  <conditionalFormatting sqref="AA129 AC129 AE129">
    <cfRule type="cellIs" dxfId="52" priority="31" operator="between">
      <formula>80%</formula>
      <formula>200%</formula>
    </cfRule>
  </conditionalFormatting>
  <conditionalFormatting sqref="AA134:AA145 AC134:AC145 AE134:AE145">
    <cfRule type="cellIs" dxfId="51" priority="34" operator="between">
      <formula>80%</formula>
      <formula>200%</formula>
    </cfRule>
  </conditionalFormatting>
  <conditionalFormatting sqref="AA147 AC147 AE147">
    <cfRule type="cellIs" dxfId="50" priority="33" operator="between">
      <formula>80%</formula>
      <formula>200%</formula>
    </cfRule>
  </conditionalFormatting>
  <conditionalFormatting sqref="AA153:AA164 AC153:AC164 AE153:AE164">
    <cfRule type="cellIs" dxfId="49" priority="36" operator="between">
      <formula>80%</formula>
      <formula>200%</formula>
    </cfRule>
  </conditionalFormatting>
  <conditionalFormatting sqref="AA166 AC166 AE166">
    <cfRule type="cellIs" dxfId="48" priority="35" operator="between">
      <formula>80%</formula>
      <formula>200%</formula>
    </cfRule>
  </conditionalFormatting>
  <conditionalFormatting sqref="AA172:AA183 AC172:AC183 AE172:AE183">
    <cfRule type="cellIs" dxfId="47" priority="38" operator="between">
      <formula>80%</formula>
      <formula>200%</formula>
    </cfRule>
  </conditionalFormatting>
  <conditionalFormatting sqref="AA185 AC185 AE185">
    <cfRule type="cellIs" dxfId="46" priority="37" operator="between">
      <formula>80%</formula>
      <formula>200%</formula>
    </cfRule>
  </conditionalFormatting>
  <conditionalFormatting sqref="AA191:AA202 AC191:AC202 AE191:AE202">
    <cfRule type="cellIs" dxfId="45" priority="40" operator="between">
      <formula>80%</formula>
      <formula>200%</formula>
    </cfRule>
  </conditionalFormatting>
  <conditionalFormatting sqref="AA204 AC204 AE204">
    <cfRule type="cellIs" dxfId="44" priority="39" operator="between">
      <formula>80%</formula>
      <formula>200%</formula>
    </cfRule>
  </conditionalFormatting>
  <conditionalFormatting sqref="AA209:AA220 AC209:AC220 AE209:AE220">
    <cfRule type="cellIs" dxfId="43" priority="42" operator="between">
      <formula>80%</formula>
      <formula>200%</formula>
    </cfRule>
  </conditionalFormatting>
  <conditionalFormatting sqref="AA222 AC222 AE222">
    <cfRule type="cellIs" dxfId="42" priority="41" operator="between">
      <formula>80%</formula>
      <formula>200%</formula>
    </cfRule>
  </conditionalFormatting>
  <conditionalFormatting sqref="AA227:AA238 AC227:AC238 AE227:AE238">
    <cfRule type="cellIs" dxfId="41" priority="44" operator="between">
      <formula>80%</formula>
      <formula>200%</formula>
    </cfRule>
  </conditionalFormatting>
  <conditionalFormatting sqref="AA240 AC240 AE240">
    <cfRule type="cellIs" dxfId="40" priority="43" operator="between">
      <formula>80%</formula>
      <formula>200%</formula>
    </cfRule>
  </conditionalFormatting>
  <conditionalFormatting sqref="AA245:AA256 AC245:AC256 AE245:AE256">
    <cfRule type="cellIs" dxfId="39" priority="46" operator="between">
      <formula>80%</formula>
      <formula>200%</formula>
    </cfRule>
  </conditionalFormatting>
  <conditionalFormatting sqref="AA258 AC258 AE258">
    <cfRule type="cellIs" dxfId="38" priority="45" operator="between">
      <formula>80%</formula>
      <formula>200%</formula>
    </cfRule>
  </conditionalFormatting>
  <conditionalFormatting sqref="AA263:AA274 AC263:AC274 AE263:AE274">
    <cfRule type="cellIs" dxfId="37" priority="48" operator="between">
      <formula>80%</formula>
      <formula>200%</formula>
    </cfRule>
  </conditionalFormatting>
  <conditionalFormatting sqref="AA276 AC276 AE276">
    <cfRule type="cellIs" dxfId="36" priority="47" operator="between">
      <formula>80%</formula>
      <formula>200%</formula>
    </cfRule>
  </conditionalFormatting>
  <conditionalFormatting sqref="AA281:AA292 AC281:AC292 AE281:AE292">
    <cfRule type="cellIs" dxfId="35" priority="50" operator="between">
      <formula>80%</formula>
      <formula>200%</formula>
    </cfRule>
  </conditionalFormatting>
  <conditionalFormatting sqref="AA294 AC294 AE294">
    <cfRule type="cellIs" dxfId="34" priority="49" operator="between">
      <formula>80%</formula>
      <formula>200%</formula>
    </cfRule>
  </conditionalFormatting>
  <conditionalFormatting sqref="AA299:AA310 AC299:AC310 AE299:AE310">
    <cfRule type="cellIs" dxfId="33" priority="52" operator="between">
      <formula>80%</formula>
      <formula>200%</formula>
    </cfRule>
  </conditionalFormatting>
  <conditionalFormatting sqref="AA312 AC312 AE312">
    <cfRule type="cellIs" dxfId="32" priority="51" operator="between">
      <formula>80%</formula>
      <formula>200%</formula>
    </cfRule>
  </conditionalFormatting>
  <conditionalFormatting sqref="AA317:AA328 AC317:AC328 AE317:AE328">
    <cfRule type="cellIs" dxfId="31" priority="54" operator="between">
      <formula>80%</formula>
      <formula>200%</formula>
    </cfRule>
  </conditionalFormatting>
  <conditionalFormatting sqref="AA330 AC330 AE330">
    <cfRule type="cellIs" dxfId="30" priority="53" operator="between">
      <formula>80%</formula>
      <formula>200%</formula>
    </cfRule>
  </conditionalFormatting>
  <conditionalFormatting sqref="AA335:AA346 AC335:AC346 AE335:AE346">
    <cfRule type="cellIs" dxfId="29" priority="56" operator="between">
      <formula>80%</formula>
      <formula>200%</formula>
    </cfRule>
  </conditionalFormatting>
  <conditionalFormatting sqref="AA348 AC348 AE348">
    <cfRule type="cellIs" dxfId="28" priority="55" operator="between">
      <formula>80%</formula>
      <formula>200%</formula>
    </cfRule>
  </conditionalFormatting>
  <conditionalFormatting sqref="AA353:AA364 AC353:AC364 AE353:AE364">
    <cfRule type="cellIs" dxfId="27" priority="58" operator="between">
      <formula>80%</formula>
      <formula>200%</formula>
    </cfRule>
  </conditionalFormatting>
  <conditionalFormatting sqref="AA366 AC366 AE366">
    <cfRule type="cellIs" dxfId="26" priority="57" operator="between">
      <formula>80%</formula>
      <formula>200%</formula>
    </cfRule>
  </conditionalFormatting>
  <conditionalFormatting sqref="AA371:AA382 AC371:AC382 AE371:AE382">
    <cfRule type="cellIs" dxfId="25" priority="60" operator="between">
      <formula>80%</formula>
      <formula>200%</formula>
    </cfRule>
  </conditionalFormatting>
  <conditionalFormatting sqref="AA384 AC384 AE384">
    <cfRule type="cellIs" dxfId="24" priority="59" operator="between">
      <formula>80%</formula>
      <formula>200%</formula>
    </cfRule>
  </conditionalFormatting>
  <conditionalFormatting sqref="AA389:AA400 AC389:AC400 AE389:AE400">
    <cfRule type="cellIs" dxfId="23" priority="62" operator="between">
      <formula>80%</formula>
      <formula>200%</formula>
    </cfRule>
  </conditionalFormatting>
  <conditionalFormatting sqref="AA407:AA418 AC407:AC418 AE407:AE418">
    <cfRule type="cellIs" dxfId="21" priority="64" operator="between">
      <formula>80%</formula>
      <formula>200%</formula>
    </cfRule>
  </conditionalFormatting>
  <conditionalFormatting sqref="AA425:AA436 AC425:AC436 AE425:AE436">
    <cfRule type="cellIs" dxfId="19" priority="66" operator="between">
      <formula>80%</formula>
      <formula>200%</formula>
    </cfRule>
  </conditionalFormatting>
  <conditionalFormatting sqref="AA443:AA454 AC443:AC454 AE443:AE454">
    <cfRule type="cellIs" dxfId="17" priority="68" operator="between">
      <formula>80%</formula>
      <formula>200%</formula>
    </cfRule>
  </conditionalFormatting>
  <conditionalFormatting sqref="AA461:AA472 AC461:AC472 AE461:AE472">
    <cfRule type="cellIs" dxfId="15" priority="74" operator="between">
      <formula>80%</formula>
      <formula>200%</formula>
    </cfRule>
  </conditionalFormatting>
  <conditionalFormatting sqref="AA479:AA490 AC479:AC490 AE479:AE490">
    <cfRule type="cellIs" dxfId="13" priority="23" operator="between">
      <formula>80%</formula>
      <formula>200%</formula>
    </cfRule>
  </conditionalFormatting>
  <conditionalFormatting sqref="AA492 AC492 AE492">
    <cfRule type="cellIs" dxfId="12" priority="22" operator="between">
      <formula>80%</formula>
      <formula>200%</formula>
    </cfRule>
  </conditionalFormatting>
  <conditionalFormatting sqref="AC497:AC508 AE497:AE508 AA497:AA508">
    <cfRule type="cellIs" dxfId="11" priority="12" operator="between">
      <formula>80%</formula>
      <formula>200%</formula>
    </cfRule>
  </conditionalFormatting>
  <conditionalFormatting sqref="E497:E508">
    <cfRule type="cellIs" dxfId="9" priority="10" operator="greaterThan">
      <formula>35</formula>
    </cfRule>
  </conditionalFormatting>
  <conditionalFormatting sqref="H497:H508">
    <cfRule type="cellIs" dxfId="8" priority="9" operator="greaterThan">
      <formula>25</formula>
    </cfRule>
  </conditionalFormatting>
  <conditionalFormatting sqref="K497:K508">
    <cfRule type="cellIs" dxfId="7" priority="8" operator="greaterThan">
      <formula>125</formula>
    </cfRule>
  </conditionalFormatting>
  <conditionalFormatting sqref="R497:R508">
    <cfRule type="cellIs" dxfId="6" priority="7" operator="greaterThan">
      <formula>50</formula>
    </cfRule>
  </conditionalFormatting>
  <conditionalFormatting sqref="AA510 AC510 AE510">
    <cfRule type="cellIs" dxfId="5" priority="6" operator="between">
      <formula>80%</formula>
      <formula>200%</formula>
    </cfRule>
  </conditionalFormatting>
  <conditionalFormatting sqref="AA474 AC474 AE474">
    <cfRule type="cellIs" dxfId="4" priority="5" operator="between">
      <formula>80%</formula>
      <formula>200%</formula>
    </cfRule>
  </conditionalFormatting>
  <conditionalFormatting sqref="AA456 AC456 AE456">
    <cfRule type="cellIs" dxfId="3" priority="4" operator="between">
      <formula>80%</formula>
      <formula>200%</formula>
    </cfRule>
  </conditionalFormatting>
  <conditionalFormatting sqref="AA438 AC438 AE438">
    <cfRule type="cellIs" dxfId="2" priority="3" operator="between">
      <formula>80%</formula>
      <formula>200%</formula>
    </cfRule>
  </conditionalFormatting>
  <conditionalFormatting sqref="AA420 AC420 AE420">
    <cfRule type="cellIs" dxfId="1" priority="2" operator="between">
      <formula>80%</formula>
      <formula>200%</formula>
    </cfRule>
  </conditionalFormatting>
  <conditionalFormatting sqref="AA402 AC402 AE402">
    <cfRule type="cellIs" dxfId="0" priority="1" operator="between">
      <formula>80%</formula>
      <formula>200%</formula>
    </cfRule>
  </conditionalFormatting>
  <printOptions horizontalCentered="1" verticalCentered="1" gridLinesSet="0"/>
  <pageMargins left="0.23622047244094491" right="0.51181102362204722" top="0.43307086614173229" bottom="0.98425196850393704" header="0.59055118110236227" footer="0.51181102362204722"/>
  <pageSetup paperSize="9" orientation="landscape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024F6B-7FD0-406B-99F3-EEFCE4B34B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5A6956-4CE3-4EA7-831D-2AC94CD83E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338552-E823-47CE-AEF6-22036146D959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Ulldecona</vt:lpstr>
    </vt:vector>
  </TitlesOfParts>
  <Manager/>
  <Company>Consell Comarcal del Montsià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CITA</dc:creator>
  <cp:keywords/>
  <dc:description/>
  <cp:lastModifiedBy>Xavi López Casals</cp:lastModifiedBy>
  <cp:revision/>
  <dcterms:created xsi:type="dcterms:W3CDTF">2000-01-04T10:59:12Z</dcterms:created>
  <dcterms:modified xsi:type="dcterms:W3CDTF">2025-02-10T13:06:44Z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