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pate20.sharepoint.com/sites/ServeiCicledel'Aigua/Documents compartits/ALTRES/WEB/2025/INSTAL·LACIONS/EXCELS/CCM/"/>
    </mc:Choice>
  </mc:AlternateContent>
  <xr:revisionPtr revIDLastSave="4" documentId="13_ncr:1_{66B4042C-320F-4415-9F7C-790C9C553DF6}" xr6:coauthVersionLast="47" xr6:coauthVersionMax="47" xr10:uidLastSave="{F2A107B5-DAF7-4AE4-8C6A-F202F35653C9}"/>
  <bookViews>
    <workbookView xWindow="38280" yWindow="-120" windowWidth="29040" windowHeight="15720" xr2:uid="{00000000-000D-0000-FFFF-FFFF00000000}"/>
  </bookViews>
  <sheets>
    <sheet name="Lledó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99" i="1" l="1"/>
  <c r="AB199" i="1"/>
  <c r="AA199" i="1"/>
  <c r="Z199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AB198" i="1"/>
  <c r="Z198" i="1"/>
  <c r="B198" i="1"/>
  <c r="AB162" i="1" l="1"/>
  <c r="AA179" i="1"/>
  <c r="AA178" i="1"/>
  <c r="AA177" i="1"/>
  <c r="AA176" i="1"/>
  <c r="AA175" i="1"/>
  <c r="AA174" i="1"/>
  <c r="AA173" i="1"/>
  <c r="AA172" i="1"/>
  <c r="AA181" i="1" s="1"/>
  <c r="AA171" i="1"/>
  <c r="AA170" i="1"/>
  <c r="AA169" i="1"/>
  <c r="AA168" i="1"/>
  <c r="AC181" i="1"/>
  <c r="AB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AB180" i="1"/>
  <c r="Z180" i="1"/>
  <c r="B180" i="1"/>
  <c r="AA161" i="1"/>
  <c r="AA160" i="1"/>
  <c r="AA159" i="1"/>
  <c r="AA158" i="1"/>
  <c r="AA157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AA156" i="1"/>
  <c r="AA155" i="1"/>
  <c r="AA154" i="1"/>
  <c r="AA153" i="1"/>
  <c r="AA152" i="1"/>
  <c r="AA151" i="1"/>
  <c r="AA150" i="1"/>
  <c r="AC163" i="1"/>
  <c r="AB163" i="1"/>
  <c r="Z163" i="1"/>
  <c r="Y163" i="1"/>
  <c r="B163" i="1"/>
  <c r="Z162" i="1"/>
  <c r="B162" i="1"/>
  <c r="AA133" i="1"/>
  <c r="AA134" i="1"/>
  <c r="AA135" i="1"/>
  <c r="AA136" i="1"/>
  <c r="AA137" i="1"/>
  <c r="AA138" i="1"/>
  <c r="AA139" i="1"/>
  <c r="AA140" i="1"/>
  <c r="AA141" i="1"/>
  <c r="AA142" i="1"/>
  <c r="AA143" i="1"/>
  <c r="AA132" i="1"/>
  <c r="AC145" i="1"/>
  <c r="AB145" i="1"/>
  <c r="Z145" i="1"/>
  <c r="Y145" i="1"/>
  <c r="W145" i="1"/>
  <c r="V145" i="1"/>
  <c r="R145" i="1"/>
  <c r="Q145" i="1"/>
  <c r="T145" i="1"/>
  <c r="S145" i="1"/>
  <c r="P145" i="1"/>
  <c r="O145" i="1"/>
  <c r="N145" i="1"/>
  <c r="M145" i="1"/>
  <c r="I145" i="1"/>
  <c r="L145" i="1"/>
  <c r="F145" i="1"/>
  <c r="H145" i="1"/>
  <c r="G145" i="1"/>
  <c r="K145" i="1"/>
  <c r="J145" i="1"/>
  <c r="E145" i="1"/>
  <c r="D145" i="1"/>
  <c r="C145" i="1"/>
  <c r="B145" i="1"/>
  <c r="AB144" i="1"/>
  <c r="Z144" i="1"/>
  <c r="B144" i="1"/>
  <c r="AA122" i="1"/>
  <c r="AA123" i="1"/>
  <c r="AA124" i="1"/>
  <c r="AA125" i="1"/>
  <c r="AA121" i="1"/>
  <c r="AC127" i="1"/>
  <c r="AB127" i="1"/>
  <c r="Z127" i="1"/>
  <c r="Y127" i="1"/>
  <c r="W127" i="1"/>
  <c r="V127" i="1"/>
  <c r="R127" i="1"/>
  <c r="Q127" i="1"/>
  <c r="T127" i="1"/>
  <c r="S127" i="1"/>
  <c r="P127" i="1"/>
  <c r="O127" i="1"/>
  <c r="N127" i="1"/>
  <c r="M127" i="1"/>
  <c r="I127" i="1"/>
  <c r="L127" i="1"/>
  <c r="F127" i="1"/>
  <c r="H127" i="1"/>
  <c r="G127" i="1"/>
  <c r="K127" i="1"/>
  <c r="J127" i="1"/>
  <c r="E127" i="1"/>
  <c r="D127" i="1"/>
  <c r="C127" i="1"/>
  <c r="B127" i="1"/>
  <c r="AB126" i="1"/>
  <c r="Z126" i="1"/>
  <c r="B126" i="1"/>
  <c r="AA120" i="1"/>
  <c r="AA119" i="1"/>
  <c r="AA118" i="1"/>
  <c r="AA117" i="1"/>
  <c r="AA116" i="1"/>
  <c r="AA115" i="1"/>
  <c r="AA114" i="1"/>
  <c r="AA107" i="1"/>
  <c r="AA106" i="1"/>
  <c r="AA105" i="1"/>
  <c r="AA102" i="1"/>
  <c r="AA103" i="1"/>
  <c r="AA104" i="1"/>
  <c r="AA100" i="1"/>
  <c r="AA101" i="1"/>
  <c r="AA99" i="1"/>
  <c r="AA97" i="1"/>
  <c r="AA98" i="1"/>
  <c r="AA96" i="1"/>
  <c r="AC109" i="1"/>
  <c r="AB109" i="1"/>
  <c r="Z109" i="1"/>
  <c r="Y109" i="1"/>
  <c r="W109" i="1"/>
  <c r="V109" i="1"/>
  <c r="R109" i="1"/>
  <c r="Q109" i="1"/>
  <c r="T109" i="1"/>
  <c r="S109" i="1"/>
  <c r="P109" i="1"/>
  <c r="O109" i="1"/>
  <c r="N109" i="1"/>
  <c r="M109" i="1"/>
  <c r="H109" i="1"/>
  <c r="G109" i="1"/>
  <c r="K109" i="1"/>
  <c r="J109" i="1"/>
  <c r="E109" i="1"/>
  <c r="D109" i="1"/>
  <c r="B109" i="1"/>
  <c r="AB108" i="1"/>
  <c r="Z108" i="1"/>
  <c r="B108" i="1"/>
  <c r="C109" i="1"/>
  <c r="I109" i="1"/>
  <c r="L109" i="1"/>
  <c r="F109" i="1"/>
  <c r="C89" i="1"/>
  <c r="AA79" i="1"/>
  <c r="AA80" i="1"/>
  <c r="AA81" i="1"/>
  <c r="AA82" i="1"/>
  <c r="AA83" i="1"/>
  <c r="AA84" i="1"/>
  <c r="AA85" i="1"/>
  <c r="AA86" i="1"/>
  <c r="AA87" i="1"/>
  <c r="AA88" i="1"/>
  <c r="AA89" i="1"/>
  <c r="F79" i="1"/>
  <c r="L79" i="1"/>
  <c r="I79" i="1"/>
  <c r="F80" i="1"/>
  <c r="L80" i="1"/>
  <c r="I80" i="1"/>
  <c r="F81" i="1"/>
  <c r="L81" i="1"/>
  <c r="I81" i="1"/>
  <c r="F82" i="1"/>
  <c r="L82" i="1"/>
  <c r="I82" i="1"/>
  <c r="F83" i="1"/>
  <c r="L83" i="1"/>
  <c r="I83" i="1"/>
  <c r="F84" i="1"/>
  <c r="L84" i="1"/>
  <c r="I84" i="1"/>
  <c r="F85" i="1"/>
  <c r="L85" i="1"/>
  <c r="I85" i="1"/>
  <c r="F86" i="1"/>
  <c r="L86" i="1"/>
  <c r="I86" i="1"/>
  <c r="F87" i="1"/>
  <c r="L87" i="1"/>
  <c r="I87" i="1"/>
  <c r="F88" i="1"/>
  <c r="L88" i="1"/>
  <c r="I88" i="1"/>
  <c r="F89" i="1"/>
  <c r="L89" i="1"/>
  <c r="I89" i="1"/>
  <c r="AA78" i="1"/>
  <c r="I78" i="1"/>
  <c r="L78" i="1"/>
  <c r="F78" i="1"/>
  <c r="AC91" i="1"/>
  <c r="AB91" i="1"/>
  <c r="Z91" i="1"/>
  <c r="Y91" i="1"/>
  <c r="W91" i="1"/>
  <c r="V91" i="1"/>
  <c r="R91" i="1"/>
  <c r="Q91" i="1"/>
  <c r="T91" i="1"/>
  <c r="S91" i="1"/>
  <c r="P91" i="1"/>
  <c r="O91" i="1"/>
  <c r="N91" i="1"/>
  <c r="M91" i="1"/>
  <c r="H91" i="1"/>
  <c r="G91" i="1"/>
  <c r="K91" i="1"/>
  <c r="J91" i="1"/>
  <c r="E91" i="1"/>
  <c r="D91" i="1"/>
  <c r="C91" i="1"/>
  <c r="B91" i="1"/>
  <c r="AB90" i="1"/>
  <c r="Z90" i="1"/>
  <c r="B90" i="1"/>
  <c r="AA71" i="1"/>
  <c r="AA70" i="1"/>
  <c r="AA69" i="1"/>
  <c r="AA68" i="1"/>
  <c r="AA67" i="1"/>
  <c r="F67" i="1"/>
  <c r="L67" i="1"/>
  <c r="I67" i="1"/>
  <c r="F68" i="1"/>
  <c r="L68" i="1"/>
  <c r="I68" i="1"/>
  <c r="F69" i="1"/>
  <c r="L69" i="1"/>
  <c r="I69" i="1"/>
  <c r="F70" i="1"/>
  <c r="L70" i="1"/>
  <c r="I70" i="1"/>
  <c r="F71" i="1"/>
  <c r="L71" i="1"/>
  <c r="I71" i="1"/>
  <c r="AA66" i="1"/>
  <c r="I66" i="1"/>
  <c r="L66" i="1"/>
  <c r="F66" i="1"/>
  <c r="AA65" i="1"/>
  <c r="F65" i="1"/>
  <c r="L65" i="1"/>
  <c r="I65" i="1"/>
  <c r="AA63" i="1"/>
  <c r="AA64" i="1"/>
  <c r="F63" i="1"/>
  <c r="L63" i="1"/>
  <c r="I63" i="1"/>
  <c r="F64" i="1"/>
  <c r="L64" i="1"/>
  <c r="I64" i="1"/>
  <c r="AA62" i="1"/>
  <c r="L62" i="1"/>
  <c r="I62" i="1"/>
  <c r="F62" i="1"/>
  <c r="AA61" i="1"/>
  <c r="AA53" i="1"/>
  <c r="AA60" i="1"/>
  <c r="Y73" i="1"/>
  <c r="W73" i="1"/>
  <c r="V73" i="1"/>
  <c r="R73" i="1"/>
  <c r="Q73" i="1"/>
  <c r="T73" i="1"/>
  <c r="S73" i="1"/>
  <c r="AC73" i="1"/>
  <c r="AB73" i="1"/>
  <c r="Z73" i="1"/>
  <c r="P73" i="1"/>
  <c r="O73" i="1"/>
  <c r="N73" i="1"/>
  <c r="M73" i="1"/>
  <c r="H73" i="1"/>
  <c r="K73" i="1"/>
  <c r="E73" i="1"/>
  <c r="G73" i="1"/>
  <c r="J73" i="1"/>
  <c r="D73" i="1"/>
  <c r="C73" i="1"/>
  <c r="B73" i="1"/>
  <c r="AB72" i="1"/>
  <c r="Z72" i="1"/>
  <c r="B72" i="1"/>
  <c r="Y55" i="1"/>
  <c r="W55" i="1"/>
  <c r="V55" i="1"/>
  <c r="R55" i="1"/>
  <c r="Q55" i="1"/>
  <c r="T55" i="1"/>
  <c r="S55" i="1"/>
  <c r="AC55" i="1"/>
  <c r="AB55" i="1"/>
  <c r="Z55" i="1"/>
  <c r="P55" i="1"/>
  <c r="O55" i="1"/>
  <c r="N55" i="1"/>
  <c r="M55" i="1"/>
  <c r="I55" i="1"/>
  <c r="L55" i="1"/>
  <c r="F55" i="1"/>
  <c r="H55" i="1"/>
  <c r="K55" i="1"/>
  <c r="E55" i="1"/>
  <c r="G55" i="1"/>
  <c r="J55" i="1"/>
  <c r="D55" i="1"/>
  <c r="C55" i="1"/>
  <c r="B55" i="1"/>
  <c r="AB54" i="1"/>
  <c r="Z54" i="1"/>
  <c r="B54" i="1"/>
  <c r="AA52" i="1"/>
  <c r="AA51" i="1"/>
  <c r="AA50" i="1"/>
  <c r="AA49" i="1"/>
  <c r="AA48" i="1"/>
  <c r="AA47" i="1"/>
  <c r="AA46" i="1"/>
  <c r="AA45" i="1"/>
  <c r="AA44" i="1"/>
  <c r="AA43" i="1"/>
  <c r="AA42" i="1"/>
  <c r="Y37" i="1"/>
  <c r="W37" i="1"/>
  <c r="V37" i="1"/>
  <c r="R37" i="1"/>
  <c r="Q37" i="1"/>
  <c r="T37" i="1"/>
  <c r="S37" i="1"/>
  <c r="AC37" i="1"/>
  <c r="AB37" i="1"/>
  <c r="Z37" i="1"/>
  <c r="P37" i="1"/>
  <c r="O37" i="1"/>
  <c r="N37" i="1"/>
  <c r="M37" i="1"/>
  <c r="I37" i="1"/>
  <c r="L37" i="1"/>
  <c r="F37" i="1"/>
  <c r="H37" i="1"/>
  <c r="K37" i="1"/>
  <c r="E37" i="1"/>
  <c r="G37" i="1"/>
  <c r="J37" i="1"/>
  <c r="D37" i="1"/>
  <c r="C37" i="1"/>
  <c r="B37" i="1"/>
  <c r="AB36" i="1"/>
  <c r="Z36" i="1"/>
  <c r="B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R19" i="1"/>
  <c r="Q19" i="1"/>
  <c r="S19" i="1"/>
  <c r="P19" i="1"/>
  <c r="O19" i="1"/>
  <c r="N19" i="1"/>
  <c r="M19" i="1"/>
  <c r="I19" i="1"/>
  <c r="L19" i="1"/>
  <c r="F19" i="1"/>
  <c r="H19" i="1"/>
  <c r="K19" i="1"/>
  <c r="E19" i="1"/>
  <c r="G19" i="1"/>
  <c r="J19" i="1"/>
  <c r="D19" i="1"/>
  <c r="C19" i="1"/>
  <c r="B19" i="1"/>
  <c r="Q18" i="1"/>
  <c r="S18" i="1"/>
  <c r="B18" i="1"/>
  <c r="T17" i="1"/>
  <c r="T16" i="1"/>
  <c r="T15" i="1"/>
  <c r="T14" i="1"/>
  <c r="T13" i="1"/>
  <c r="T12" i="1"/>
  <c r="T11" i="1"/>
  <c r="T10" i="1"/>
  <c r="T9" i="1"/>
  <c r="T8" i="1"/>
  <c r="T7" i="1"/>
  <c r="T6" i="1"/>
  <c r="T19" i="1" s="1"/>
  <c r="AA109" i="1" l="1"/>
  <c r="AA163" i="1"/>
  <c r="L73" i="1"/>
  <c r="F73" i="1"/>
  <c r="AA37" i="1"/>
  <c r="L91" i="1"/>
  <c r="AA55" i="1"/>
  <c r="AA145" i="1"/>
  <c r="AA73" i="1"/>
  <c r="AA91" i="1"/>
  <c r="I73" i="1"/>
  <c r="F91" i="1"/>
  <c r="I91" i="1"/>
  <c r="AA127" i="1"/>
</calcChain>
</file>

<file path=xl/sharedStrings.xml><?xml version="1.0" encoding="utf-8"?>
<sst xmlns="http://schemas.openxmlformats.org/spreadsheetml/2006/main" count="774" uniqueCount="89">
  <si>
    <t>EDAR LLEDÓ</t>
  </si>
  <si>
    <t>Data</t>
  </si>
  <si>
    <t>Cabal</t>
  </si>
  <si>
    <t>MES Infl.</t>
  </si>
  <si>
    <t>MES Efl.</t>
  </si>
  <si>
    <t>MES</t>
  </si>
  <si>
    <t>DBO Infl.</t>
  </si>
  <si>
    <t>DBO Efl.</t>
  </si>
  <si>
    <t>DBO</t>
  </si>
  <si>
    <t>DQO Infl.</t>
  </si>
  <si>
    <t>DQO Efl.</t>
  </si>
  <si>
    <t>DQO</t>
  </si>
  <si>
    <t>pH Infl.</t>
  </si>
  <si>
    <t>pH Efl.</t>
  </si>
  <si>
    <t>Cond Infl.</t>
  </si>
  <si>
    <t>Cond.Efl.</t>
  </si>
  <si>
    <t>Fangs</t>
  </si>
  <si>
    <t>Energia Tot</t>
  </si>
  <si>
    <t>Energia</t>
  </si>
  <si>
    <t>2014</t>
  </si>
  <si>
    <t>(m3/mes)</t>
  </si>
  <si>
    <t>(m3/dia)</t>
  </si>
  <si>
    <t>(mg/l)</t>
  </si>
  <si>
    <t>%</t>
  </si>
  <si>
    <t>m3</t>
  </si>
  <si>
    <t>(Kwh)</t>
  </si>
  <si>
    <t>(Kwh/m3)</t>
  </si>
  <si>
    <t xml:space="preserve">Gen </t>
  </si>
  <si>
    <t xml:space="preserve">Feb </t>
  </si>
  <si>
    <t xml:space="preserve">Mar </t>
  </si>
  <si>
    <t xml:space="preserve">Abr </t>
  </si>
  <si>
    <t xml:space="preserve">Mai </t>
  </si>
  <si>
    <t xml:space="preserve">Jun </t>
  </si>
  <si>
    <t xml:space="preserve">Jul </t>
  </si>
  <si>
    <t xml:space="preserve">Ago </t>
  </si>
  <si>
    <t xml:space="preserve">Set </t>
  </si>
  <si>
    <t xml:space="preserve">Oct </t>
  </si>
  <si>
    <t xml:space="preserve">Nov </t>
  </si>
  <si>
    <t xml:space="preserve">Des </t>
  </si>
  <si>
    <t>TOTAL14</t>
  </si>
  <si>
    <t>MITJA14</t>
  </si>
  <si>
    <t>NH4 Infl.</t>
  </si>
  <si>
    <t>NH4.Efl.</t>
  </si>
  <si>
    <t>Nt Infl.</t>
  </si>
  <si>
    <t>Nt Efl.</t>
  </si>
  <si>
    <t>Pt Infl.</t>
  </si>
  <si>
    <t>Pt Efl.</t>
  </si>
  <si>
    <t>AUR</t>
  </si>
  <si>
    <t>2015</t>
  </si>
  <si>
    <t>TOTAL15</t>
  </si>
  <si>
    <t>MITJA15</t>
  </si>
  <si>
    <t>2016</t>
  </si>
  <si>
    <t>Mai</t>
  </si>
  <si>
    <t>TOTAL16</t>
  </si>
  <si>
    <t>MITJA16</t>
  </si>
  <si>
    <t>2017</t>
  </si>
  <si>
    <t>TOTAL17</t>
  </si>
  <si>
    <t>MITJA17</t>
  </si>
  <si>
    <t>2018</t>
  </si>
  <si>
    <t>TOTAL18</t>
  </si>
  <si>
    <t>MITJA18</t>
  </si>
  <si>
    <t>2019</t>
  </si>
  <si>
    <t>TOTAL19</t>
  </si>
  <si>
    <t>MITJA19</t>
  </si>
  <si>
    <t>2020</t>
  </si>
  <si>
    <t>-</t>
  </si>
  <si>
    <t>TOTAL20</t>
  </si>
  <si>
    <t>MITJA20</t>
  </si>
  <si>
    <t>Nt</t>
  </si>
  <si>
    <t>Pt</t>
  </si>
  <si>
    <t>2021</t>
  </si>
  <si>
    <t>54.6</t>
  </si>
  <si>
    <t>1.7</t>
  </si>
  <si>
    <t>69.7</t>
  </si>
  <si>
    <t>12.3</t>
  </si>
  <si>
    <t>11.3</t>
  </si>
  <si>
    <t>TOTAL  21</t>
  </si>
  <si>
    <t>MITJA  21</t>
  </si>
  <si>
    <t>2022</t>
  </si>
  <si>
    <t>TOTAL  22</t>
  </si>
  <si>
    <t>MITJA  22</t>
  </si>
  <si>
    <t>2023</t>
  </si>
  <si>
    <t>TOTAL  23</t>
  </si>
  <si>
    <t>MITJA  23</t>
  </si>
  <si>
    <t>H-E Disseny: 337</t>
  </si>
  <si>
    <t xml:space="preserve">       Pob. Sanejada: -</t>
  </si>
  <si>
    <t>2024</t>
  </si>
  <si>
    <t>TOTAL  24</t>
  </si>
  <si>
    <t>MITJA 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</si>
</sst>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P_t_s_-;\-* #,##0\ _P_t_s_-;_-* &quot;-&quot;\ _P_t_s_-;_-@_-"/>
  </numFmts>
  <fonts count="8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9"/>
      <color indexed="9"/>
      <name val="Arial"/>
      <family val="2"/>
    </font>
    <font>
      <sz val="10"/>
      <color rgb="FFFF0000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3" fontId="3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0" fillId="0" borderId="0" xfId="0" applyNumberFormat="1"/>
    <xf numFmtId="2" fontId="0" fillId="0" borderId="0" xfId="0" applyNumberFormat="1"/>
    <xf numFmtId="4" fontId="2" fillId="0" borderId="3" xfId="0" applyNumberFormat="1" applyFont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3" fontId="4" fillId="2" borderId="3" xfId="0" applyNumberFormat="1" applyFont="1" applyFill="1" applyBorder="1" applyAlignment="1">
      <alignment horizontal="center"/>
    </xf>
    <xf numFmtId="1" fontId="4" fillId="2" borderId="3" xfId="0" applyNumberFormat="1" applyFont="1" applyFill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3" fontId="5" fillId="3" borderId="4" xfId="0" applyNumberFormat="1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2" fillId="0" borderId="6" xfId="1" applyNumberFormat="1" applyFont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49" fontId="4" fillId="2" borderId="3" xfId="0" applyNumberFormat="1" applyFont="1" applyFill="1" applyBorder="1" applyAlignment="1">
      <alignment horizontal="center"/>
    </xf>
    <xf numFmtId="9" fontId="2" fillId="0" borderId="1" xfId="2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6" fillId="0" borderId="0" xfId="0" applyFont="1"/>
    <xf numFmtId="3" fontId="2" fillId="0" borderId="7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49" fontId="4" fillId="2" borderId="4" xfId="0" applyNumberFormat="1" applyFont="1" applyFill="1" applyBorder="1" applyAlignment="1">
      <alignment horizontal="center"/>
    </xf>
    <xf numFmtId="2" fontId="4" fillId="2" borderId="4" xfId="0" applyNumberFormat="1" applyFont="1" applyFill="1" applyBorder="1" applyAlignment="1">
      <alignment horizontal="center"/>
    </xf>
    <xf numFmtId="4" fontId="2" fillId="0" borderId="0" xfId="0" applyNumberFormat="1" applyFont="1" applyAlignment="1">
      <alignment horizontal="center"/>
    </xf>
    <xf numFmtId="1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/>
    </xf>
    <xf numFmtId="3" fontId="4" fillId="4" borderId="4" xfId="0" applyNumberFormat="1" applyFont="1" applyFill="1" applyBorder="1" applyAlignment="1">
      <alignment horizontal="center"/>
    </xf>
    <xf numFmtId="3" fontId="4" fillId="4" borderId="3" xfId="0" applyNumberFormat="1" applyFont="1" applyFill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4" fontId="4" fillId="5" borderId="3" xfId="0" applyNumberFormat="1" applyFont="1" applyFill="1" applyBorder="1" applyAlignment="1">
      <alignment horizontal="center"/>
    </xf>
    <xf numFmtId="2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</cellXfs>
  <cellStyles count="3">
    <cellStyle name="Millares [0]" xfId="1" builtinId="6"/>
    <cellStyle name="Normal" xfId="0" builtinId="0"/>
    <cellStyle name="Porcentaje" xfId="2" builtinId="5"/>
  </cellStyles>
  <dxfs count="12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00"/>
  <sheetViews>
    <sheetView showGridLines="0" tabSelected="1" topLeftCell="A165" zoomScaleNormal="100" workbookViewId="0">
      <pane xSplit="1" topLeftCell="B1" activePane="topRight" state="frozen"/>
      <selection pane="topRight" activeCell="G202" sqref="G202"/>
    </sheetView>
  </sheetViews>
  <sheetFormatPr baseColWidth="10" defaultColWidth="15.7265625" defaultRowHeight="12.5" x14ac:dyDescent="0.25"/>
  <cols>
    <col min="1" max="1" width="9.26953125" customWidth="1"/>
    <col min="2" max="2" width="9.453125" customWidth="1"/>
    <col min="3" max="3" width="8.81640625" customWidth="1"/>
    <col min="4" max="4" width="8.7265625" customWidth="1"/>
    <col min="5" max="5" width="7.54296875" customWidth="1"/>
    <col min="6" max="6" width="8.1796875" style="13" customWidth="1"/>
    <col min="7" max="7" width="8.1796875" customWidth="1"/>
    <col min="8" max="8" width="6.81640625" customWidth="1"/>
    <col min="9" max="9" width="7.453125" style="13" customWidth="1"/>
    <col min="10" max="10" width="8.453125" customWidth="1"/>
    <col min="11" max="11" width="7.81640625" customWidth="1"/>
    <col min="12" max="12" width="6.7265625" style="13" customWidth="1"/>
    <col min="13" max="13" width="8.81640625" customWidth="1"/>
    <col min="14" max="14" width="7.7265625" customWidth="1"/>
    <col min="15" max="15" width="10.1796875" customWidth="1"/>
    <col min="16" max="16" width="9.7265625" customWidth="1"/>
    <col min="17" max="17" width="7.54296875" customWidth="1"/>
    <col min="18" max="18" width="8.453125" customWidth="1"/>
    <col min="19" max="19" width="8.26953125" customWidth="1"/>
    <col min="20" max="21" width="7.81640625" customWidth="1"/>
    <col min="22" max="22" width="7.54296875" customWidth="1"/>
    <col min="23" max="25" width="8.453125" customWidth="1"/>
    <col min="26" max="26" width="10" style="14" customWidth="1"/>
    <col min="27" max="27" width="9.453125" customWidth="1"/>
    <col min="28" max="28" width="10" customWidth="1"/>
    <col min="29" max="29" width="9.7265625" customWidth="1"/>
  </cols>
  <sheetData>
    <row r="1" spans="1:27" ht="20" x14ac:dyDescent="0.4">
      <c r="A1" s="1"/>
      <c r="B1" s="1"/>
      <c r="C1" s="2" t="s">
        <v>0</v>
      </c>
      <c r="D1" s="1"/>
      <c r="E1" s="4"/>
      <c r="F1" s="44" t="s">
        <v>84</v>
      </c>
      <c r="G1" s="4"/>
      <c r="H1" s="3"/>
      <c r="I1" s="44" t="s">
        <v>85</v>
      </c>
      <c r="J1" s="3"/>
      <c r="K1" s="3"/>
      <c r="L1" s="3"/>
      <c r="O1" s="3"/>
      <c r="Z1" s="5"/>
      <c r="AA1" s="3"/>
    </row>
    <row r="2" spans="1:27" x14ac:dyDescent="0.25">
      <c r="A2" s="1"/>
      <c r="B2" s="4"/>
      <c r="C2" s="3"/>
      <c r="D2" s="1"/>
      <c r="E2" s="3"/>
      <c r="F2" s="3"/>
      <c r="G2" s="3"/>
      <c r="H2" s="3"/>
      <c r="I2" s="3"/>
      <c r="J2" s="3"/>
      <c r="K2" s="3"/>
      <c r="L2" s="3"/>
      <c r="O2" s="3"/>
      <c r="Z2" s="5"/>
      <c r="AA2" s="3"/>
    </row>
    <row r="3" spans="1:27" ht="13" thickBot="1" x14ac:dyDescent="0.3">
      <c r="A3" s="6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O3" s="3"/>
      <c r="Z3" s="5"/>
      <c r="AA3" s="3"/>
    </row>
    <row r="4" spans="1:27" ht="13" thickTop="1" x14ac:dyDescent="0.25">
      <c r="A4" s="33" t="s">
        <v>1</v>
      </c>
      <c r="B4" s="16" t="s">
        <v>2</v>
      </c>
      <c r="C4" s="16" t="s">
        <v>2</v>
      </c>
      <c r="D4" s="16" t="s">
        <v>3</v>
      </c>
      <c r="E4" s="16" t="s">
        <v>4</v>
      </c>
      <c r="F4" s="22" t="s">
        <v>5</v>
      </c>
      <c r="G4" s="16" t="s">
        <v>6</v>
      </c>
      <c r="H4" s="16" t="s">
        <v>7</v>
      </c>
      <c r="I4" s="22" t="s">
        <v>8</v>
      </c>
      <c r="J4" s="16" t="s">
        <v>9</v>
      </c>
      <c r="K4" s="16" t="s">
        <v>10</v>
      </c>
      <c r="L4" s="22" t="s">
        <v>11</v>
      </c>
      <c r="M4" s="16" t="s">
        <v>12</v>
      </c>
      <c r="N4" s="16" t="s">
        <v>13</v>
      </c>
      <c r="O4" s="16" t="s">
        <v>14</v>
      </c>
      <c r="P4" s="16" t="s">
        <v>15</v>
      </c>
      <c r="Q4" s="16" t="s">
        <v>16</v>
      </c>
      <c r="R4" s="16" t="s">
        <v>16</v>
      </c>
      <c r="S4" s="34" t="s">
        <v>17</v>
      </c>
      <c r="T4" s="34" t="s">
        <v>18</v>
      </c>
      <c r="U4" s="42"/>
      <c r="Z4"/>
    </row>
    <row r="5" spans="1:27" ht="13" thickBot="1" x14ac:dyDescent="0.3">
      <c r="A5" s="27" t="s">
        <v>19</v>
      </c>
      <c r="B5" s="17" t="s">
        <v>20</v>
      </c>
      <c r="C5" s="18" t="s">
        <v>21</v>
      </c>
      <c r="D5" s="17" t="s">
        <v>22</v>
      </c>
      <c r="E5" s="17" t="s">
        <v>22</v>
      </c>
      <c r="F5" s="23" t="s">
        <v>23</v>
      </c>
      <c r="G5" s="17" t="s">
        <v>22</v>
      </c>
      <c r="H5" s="17" t="s">
        <v>22</v>
      </c>
      <c r="I5" s="23" t="s">
        <v>23</v>
      </c>
      <c r="J5" s="17" t="s">
        <v>22</v>
      </c>
      <c r="K5" s="17" t="s">
        <v>22</v>
      </c>
      <c r="L5" s="23" t="s">
        <v>23</v>
      </c>
      <c r="M5" s="17"/>
      <c r="N5" s="17"/>
      <c r="O5" s="17"/>
      <c r="P5" s="17"/>
      <c r="Q5" s="17" t="s">
        <v>24</v>
      </c>
      <c r="R5" s="17" t="s">
        <v>23</v>
      </c>
      <c r="S5" s="18" t="s">
        <v>25</v>
      </c>
      <c r="T5" s="18" t="s">
        <v>26</v>
      </c>
      <c r="U5" s="43"/>
      <c r="Z5"/>
    </row>
    <row r="6" spans="1:27" ht="13" thickTop="1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21"/>
      <c r="N6" s="21"/>
      <c r="O6" s="21"/>
      <c r="P6" s="21"/>
      <c r="Q6" s="8"/>
      <c r="R6" s="21"/>
      <c r="S6" s="8"/>
      <c r="T6" s="9" t="e">
        <f t="shared" ref="T6:T17" si="0">S6/B6</f>
        <v>#DIV/0!</v>
      </c>
      <c r="U6" s="5"/>
      <c r="Z6"/>
    </row>
    <row r="7" spans="1:27" x14ac:dyDescent="0.25">
      <c r="A7" s="7" t="s">
        <v>28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21"/>
      <c r="N7" s="21"/>
      <c r="O7" s="21"/>
      <c r="P7" s="21"/>
      <c r="Q7" s="8"/>
      <c r="R7" s="21"/>
      <c r="S7" s="8"/>
      <c r="T7" s="9" t="e">
        <f t="shared" si="0"/>
        <v>#DIV/0!</v>
      </c>
      <c r="U7" s="5"/>
      <c r="Z7"/>
    </row>
    <row r="8" spans="1:27" x14ac:dyDescent="0.25">
      <c r="A8" s="7" t="s">
        <v>29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21"/>
      <c r="N8" s="21"/>
      <c r="O8" s="21"/>
      <c r="P8" s="21"/>
      <c r="Q8" s="8"/>
      <c r="R8" s="21"/>
      <c r="S8" s="8"/>
      <c r="T8" s="9" t="e">
        <f t="shared" si="0"/>
        <v>#DIV/0!</v>
      </c>
      <c r="U8" s="5"/>
      <c r="Z8"/>
    </row>
    <row r="9" spans="1:27" x14ac:dyDescent="0.25">
      <c r="A9" s="7" t="s">
        <v>30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21"/>
      <c r="N9" s="21"/>
      <c r="O9" s="21"/>
      <c r="P9" s="21"/>
      <c r="Q9" s="8"/>
      <c r="R9" s="21"/>
      <c r="S9" s="8"/>
      <c r="T9" s="9" t="e">
        <f t="shared" si="0"/>
        <v>#DIV/0!</v>
      </c>
      <c r="U9" s="5"/>
      <c r="Z9"/>
    </row>
    <row r="10" spans="1:27" x14ac:dyDescent="0.25">
      <c r="A10" s="7" t="s">
        <v>31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21"/>
      <c r="N10" s="21"/>
      <c r="O10" s="21"/>
      <c r="P10" s="21"/>
      <c r="Q10" s="8"/>
      <c r="R10" s="21"/>
      <c r="S10" s="8"/>
      <c r="T10" s="9" t="e">
        <f t="shared" si="0"/>
        <v>#DIV/0!</v>
      </c>
      <c r="U10" s="5"/>
      <c r="Z10"/>
    </row>
    <row r="11" spans="1:27" x14ac:dyDescent="0.25">
      <c r="A11" s="7" t="s">
        <v>32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21"/>
      <c r="N11" s="21"/>
      <c r="O11" s="21"/>
      <c r="P11" s="21"/>
      <c r="Q11" s="8"/>
      <c r="R11" s="21"/>
      <c r="S11" s="8"/>
      <c r="T11" s="9" t="e">
        <f t="shared" si="0"/>
        <v>#DIV/0!</v>
      </c>
      <c r="U11" s="5"/>
      <c r="Z11"/>
    </row>
    <row r="12" spans="1:27" x14ac:dyDescent="0.25">
      <c r="A12" s="7" t="s">
        <v>33</v>
      </c>
      <c r="B12" s="8"/>
      <c r="C12" s="8"/>
      <c r="D12" s="8">
        <v>367</v>
      </c>
      <c r="E12" s="8">
        <v>60</v>
      </c>
      <c r="F12" s="8">
        <v>84</v>
      </c>
      <c r="G12" s="8">
        <v>199</v>
      </c>
      <c r="H12" s="8">
        <v>29</v>
      </c>
      <c r="I12" s="8">
        <v>29</v>
      </c>
      <c r="J12" s="8">
        <v>473</v>
      </c>
      <c r="K12" s="8">
        <v>132</v>
      </c>
      <c r="L12" s="8">
        <v>72</v>
      </c>
      <c r="M12" s="21">
        <v>7.8</v>
      </c>
      <c r="N12" s="21">
        <v>7.15</v>
      </c>
      <c r="O12" s="21">
        <v>0.70799999999999996</v>
      </c>
      <c r="P12" s="21">
        <v>0.74</v>
      </c>
      <c r="Q12" s="8">
        <v>22</v>
      </c>
      <c r="R12" s="21">
        <v>1.3</v>
      </c>
      <c r="S12" s="25">
        <v>1308</v>
      </c>
      <c r="T12" s="9" t="e">
        <f t="shared" si="0"/>
        <v>#DIV/0!</v>
      </c>
      <c r="U12" s="5"/>
      <c r="Z12"/>
    </row>
    <row r="13" spans="1:27" x14ac:dyDescent="0.25">
      <c r="A13" s="7" t="s">
        <v>34</v>
      </c>
      <c r="B13" s="8"/>
      <c r="C13" s="8"/>
      <c r="D13" s="8">
        <v>836</v>
      </c>
      <c r="E13" s="8">
        <v>35</v>
      </c>
      <c r="F13" s="8">
        <v>96</v>
      </c>
      <c r="G13" s="8">
        <v>457</v>
      </c>
      <c r="H13" s="8">
        <v>25</v>
      </c>
      <c r="I13" s="8">
        <v>94</v>
      </c>
      <c r="J13" s="8">
        <v>1074</v>
      </c>
      <c r="K13" s="8">
        <v>119</v>
      </c>
      <c r="L13" s="8">
        <v>89</v>
      </c>
      <c r="M13" s="21">
        <v>6.95</v>
      </c>
      <c r="N13" s="21">
        <v>7.07</v>
      </c>
      <c r="O13" s="21">
        <v>0.73199999999999998</v>
      </c>
      <c r="P13" s="21">
        <v>0.747</v>
      </c>
      <c r="Q13" s="8">
        <v>44</v>
      </c>
      <c r="R13" s="21">
        <v>1.23</v>
      </c>
      <c r="S13" s="25">
        <v>1296</v>
      </c>
      <c r="T13" s="9" t="e">
        <f t="shared" si="0"/>
        <v>#DIV/0!</v>
      </c>
      <c r="U13" s="5"/>
      <c r="Z13"/>
    </row>
    <row r="14" spans="1:27" x14ac:dyDescent="0.25">
      <c r="A14" s="7" t="s">
        <v>35</v>
      </c>
      <c r="B14" s="8"/>
      <c r="C14" s="8"/>
      <c r="D14" s="8">
        <v>661</v>
      </c>
      <c r="E14" s="8">
        <v>63</v>
      </c>
      <c r="F14" s="8"/>
      <c r="G14" s="8">
        <v>623</v>
      </c>
      <c r="H14" s="8">
        <v>37</v>
      </c>
      <c r="I14" s="8"/>
      <c r="J14" s="8">
        <v>1223</v>
      </c>
      <c r="K14" s="8">
        <v>138</v>
      </c>
      <c r="L14" s="8"/>
      <c r="M14" s="21">
        <v>7.5</v>
      </c>
      <c r="N14" s="21">
        <v>7.7</v>
      </c>
      <c r="O14" s="21">
        <v>1.032</v>
      </c>
      <c r="P14" s="21">
        <v>0.628</v>
      </c>
      <c r="Q14" s="8">
        <v>44</v>
      </c>
      <c r="R14" s="21">
        <v>0.81</v>
      </c>
      <c r="S14" s="8">
        <v>1384</v>
      </c>
      <c r="T14" s="9" t="e">
        <f t="shared" si="0"/>
        <v>#DIV/0!</v>
      </c>
      <c r="U14" s="5"/>
      <c r="Z14"/>
    </row>
    <row r="15" spans="1:27" x14ac:dyDescent="0.25">
      <c r="A15" s="7" t="s">
        <v>36</v>
      </c>
      <c r="B15" s="8">
        <v>295</v>
      </c>
      <c r="C15" s="8">
        <v>10</v>
      </c>
      <c r="D15" s="8">
        <v>134</v>
      </c>
      <c r="E15" s="8">
        <v>24</v>
      </c>
      <c r="F15" s="8">
        <v>82</v>
      </c>
      <c r="G15" s="8">
        <v>558</v>
      </c>
      <c r="H15" s="8">
        <v>12</v>
      </c>
      <c r="I15" s="8">
        <v>98</v>
      </c>
      <c r="J15" s="8">
        <v>832</v>
      </c>
      <c r="K15" s="8">
        <v>86</v>
      </c>
      <c r="L15" s="8">
        <v>90</v>
      </c>
      <c r="M15" s="21">
        <v>7.4</v>
      </c>
      <c r="N15" s="21">
        <v>7.6</v>
      </c>
      <c r="O15" s="21">
        <v>1.2250000000000001</v>
      </c>
      <c r="P15" s="21">
        <v>0.63700000000000001</v>
      </c>
      <c r="Q15" s="8">
        <v>66</v>
      </c>
      <c r="R15" s="21">
        <v>0.78</v>
      </c>
      <c r="S15" s="8">
        <v>1329</v>
      </c>
      <c r="T15" s="9">
        <f t="shared" si="0"/>
        <v>4.5050847457627121</v>
      </c>
      <c r="U15" s="5"/>
      <c r="Z15"/>
    </row>
    <row r="16" spans="1:27" x14ac:dyDescent="0.25">
      <c r="A16" s="7" t="s">
        <v>37</v>
      </c>
      <c r="B16" s="8">
        <v>362</v>
      </c>
      <c r="C16" s="8">
        <v>12</v>
      </c>
      <c r="D16" s="8">
        <v>67</v>
      </c>
      <c r="E16" s="8">
        <v>29</v>
      </c>
      <c r="F16" s="8">
        <v>57</v>
      </c>
      <c r="G16" s="8">
        <v>90</v>
      </c>
      <c r="H16" s="8">
        <v>17</v>
      </c>
      <c r="I16" s="8">
        <v>81</v>
      </c>
      <c r="J16" s="8">
        <v>310</v>
      </c>
      <c r="K16" s="8">
        <v>96</v>
      </c>
      <c r="L16" s="8">
        <v>69</v>
      </c>
      <c r="M16" s="21">
        <v>7.8</v>
      </c>
      <c r="N16" s="21">
        <v>7.6</v>
      </c>
      <c r="O16" s="21">
        <v>0.76600000000000001</v>
      </c>
      <c r="P16" s="21">
        <v>0.76900000000000002</v>
      </c>
      <c r="Q16" s="8">
        <v>44</v>
      </c>
      <c r="R16" s="21">
        <v>0.68</v>
      </c>
      <c r="S16" s="8">
        <v>1153</v>
      </c>
      <c r="T16" s="9">
        <f t="shared" si="0"/>
        <v>3.1850828729281768</v>
      </c>
      <c r="U16" s="5"/>
      <c r="Z16"/>
    </row>
    <row r="17" spans="1:29" ht="13" thickBot="1" x14ac:dyDescent="0.3">
      <c r="A17" s="7" t="s">
        <v>38</v>
      </c>
      <c r="B17" s="8">
        <v>506</v>
      </c>
      <c r="C17" s="8">
        <v>16</v>
      </c>
      <c r="D17" s="8">
        <v>972</v>
      </c>
      <c r="E17" s="8">
        <v>31</v>
      </c>
      <c r="F17" s="8">
        <v>97</v>
      </c>
      <c r="G17" s="8">
        <v>660</v>
      </c>
      <c r="H17" s="8">
        <v>24</v>
      </c>
      <c r="I17" s="8">
        <v>96</v>
      </c>
      <c r="J17" s="8">
        <v>1196</v>
      </c>
      <c r="K17" s="8">
        <v>100</v>
      </c>
      <c r="L17" s="8">
        <v>92</v>
      </c>
      <c r="M17" s="21">
        <v>6.8</v>
      </c>
      <c r="N17" s="21">
        <v>7.4</v>
      </c>
      <c r="O17" s="21">
        <v>1.155</v>
      </c>
      <c r="P17" s="21">
        <v>0.76400000000000001</v>
      </c>
      <c r="Q17" s="8">
        <v>66</v>
      </c>
      <c r="R17" s="21">
        <v>0.65</v>
      </c>
      <c r="S17" s="8">
        <v>1383</v>
      </c>
      <c r="T17" s="9">
        <f t="shared" si="0"/>
        <v>2.733201581027668</v>
      </c>
      <c r="U17" s="5"/>
      <c r="Z17"/>
    </row>
    <row r="18" spans="1:29" ht="13.5" thickTop="1" thickBot="1" x14ac:dyDescent="0.3">
      <c r="A18" s="10" t="s">
        <v>39</v>
      </c>
      <c r="B18" s="24">
        <f>SUM(B6:B17)</f>
        <v>1163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20"/>
      <c r="N18" s="20"/>
      <c r="O18" s="20"/>
      <c r="P18" s="20"/>
      <c r="Q18" s="26">
        <f>SUM(Q6:Q17)</f>
        <v>286</v>
      </c>
      <c r="R18" s="20"/>
      <c r="S18" s="11">
        <f>SUM(S6:S17)</f>
        <v>7853</v>
      </c>
      <c r="T18" s="20"/>
      <c r="U18" s="35"/>
      <c r="Z18"/>
    </row>
    <row r="19" spans="1:29" ht="13.5" thickTop="1" thickBot="1" x14ac:dyDescent="0.3">
      <c r="A19" s="19" t="s">
        <v>40</v>
      </c>
      <c r="B19" s="12">
        <f t="shared" ref="B19:P19" si="1">AVERAGE(B6:B17)</f>
        <v>387.66666666666669</v>
      </c>
      <c r="C19" s="12">
        <f t="shared" si="1"/>
        <v>12.666666666666666</v>
      </c>
      <c r="D19" s="12">
        <f t="shared" si="1"/>
        <v>506.16666666666669</v>
      </c>
      <c r="E19" s="12">
        <f>AVERAGE(E6:E17)</f>
        <v>40.333333333333336</v>
      </c>
      <c r="F19" s="12">
        <f>AVERAGE(F6:F17)</f>
        <v>83.2</v>
      </c>
      <c r="G19" s="12">
        <f>AVERAGE(G6:G17)</f>
        <v>431.16666666666669</v>
      </c>
      <c r="H19" s="12">
        <f>AVERAGE(H6:H17)</f>
        <v>24</v>
      </c>
      <c r="I19" s="12">
        <f>AVERAGE(I6:I17)</f>
        <v>79.599999999999994</v>
      </c>
      <c r="J19" s="12">
        <f t="shared" si="1"/>
        <v>851.33333333333337</v>
      </c>
      <c r="K19" s="12">
        <f>AVERAGE(K6:K17)</f>
        <v>111.83333333333333</v>
      </c>
      <c r="L19" s="12">
        <f>AVERAGE(L6:L17)</f>
        <v>82.4</v>
      </c>
      <c r="M19" s="15">
        <f t="shared" si="1"/>
        <v>7.3749999999999991</v>
      </c>
      <c r="N19" s="15">
        <f t="shared" si="1"/>
        <v>7.4200000000000008</v>
      </c>
      <c r="O19" s="15">
        <f t="shared" si="1"/>
        <v>0.93633333333333335</v>
      </c>
      <c r="P19" s="15">
        <f t="shared" si="1"/>
        <v>0.71416666666666673</v>
      </c>
      <c r="Q19" s="12">
        <f>AVERAGE(Q6:Q17)</f>
        <v>47.666666666666664</v>
      </c>
      <c r="R19" s="15">
        <f>AVERAGE(R6:R17)</f>
        <v>0.90833333333333333</v>
      </c>
      <c r="S19" s="12">
        <f>AVERAGE(S6:S17)</f>
        <v>1308.8333333333333</v>
      </c>
      <c r="T19" s="15" t="e">
        <f>AVERAGE(T6:T17)</f>
        <v>#DIV/0!</v>
      </c>
      <c r="U19" s="35"/>
      <c r="Z19"/>
    </row>
    <row r="20" spans="1:29" ht="13" thickTop="1" x14ac:dyDescent="0.25"/>
    <row r="21" spans="1:29" ht="13" thickBot="1" x14ac:dyDescent="0.3"/>
    <row r="22" spans="1:29" ht="13" thickTop="1" x14ac:dyDescent="0.25">
      <c r="A22" s="33" t="s">
        <v>1</v>
      </c>
      <c r="B22" s="16" t="s">
        <v>2</v>
      </c>
      <c r="C22" s="16" t="s">
        <v>2</v>
      </c>
      <c r="D22" s="16" t="s">
        <v>3</v>
      </c>
      <c r="E22" s="16" t="s">
        <v>4</v>
      </c>
      <c r="F22" s="22" t="s">
        <v>5</v>
      </c>
      <c r="G22" s="16" t="s">
        <v>6</v>
      </c>
      <c r="H22" s="16" t="s">
        <v>7</v>
      </c>
      <c r="I22" s="22" t="s">
        <v>8</v>
      </c>
      <c r="J22" s="16" t="s">
        <v>9</v>
      </c>
      <c r="K22" s="16" t="s">
        <v>10</v>
      </c>
      <c r="L22" s="22" t="s">
        <v>11</v>
      </c>
      <c r="M22" s="16" t="s">
        <v>12</v>
      </c>
      <c r="N22" s="16" t="s">
        <v>13</v>
      </c>
      <c r="O22" s="16" t="s">
        <v>14</v>
      </c>
      <c r="P22" s="16" t="s">
        <v>15</v>
      </c>
      <c r="Q22" s="16" t="s">
        <v>41</v>
      </c>
      <c r="R22" s="16" t="s">
        <v>42</v>
      </c>
      <c r="S22" s="16" t="s">
        <v>43</v>
      </c>
      <c r="T22" s="16" t="s">
        <v>44</v>
      </c>
      <c r="U22" s="16"/>
      <c r="V22" s="16" t="s">
        <v>45</v>
      </c>
      <c r="W22" s="16" t="s">
        <v>46</v>
      </c>
      <c r="X22" s="16"/>
      <c r="Y22" s="16" t="s">
        <v>47</v>
      </c>
      <c r="Z22" s="34" t="s">
        <v>17</v>
      </c>
      <c r="AA22" s="34" t="s">
        <v>18</v>
      </c>
      <c r="AB22" s="16" t="s">
        <v>16</v>
      </c>
      <c r="AC22" s="16" t="s">
        <v>16</v>
      </c>
    </row>
    <row r="23" spans="1:29" ht="13" thickBot="1" x14ac:dyDescent="0.3">
      <c r="A23" s="27" t="s">
        <v>48</v>
      </c>
      <c r="B23" s="17" t="s">
        <v>20</v>
      </c>
      <c r="C23" s="18" t="s">
        <v>21</v>
      </c>
      <c r="D23" s="17" t="s">
        <v>22</v>
      </c>
      <c r="E23" s="17" t="s">
        <v>22</v>
      </c>
      <c r="F23" s="23" t="s">
        <v>23</v>
      </c>
      <c r="G23" s="17" t="s">
        <v>22</v>
      </c>
      <c r="H23" s="17" t="s">
        <v>22</v>
      </c>
      <c r="I23" s="23" t="s">
        <v>23</v>
      </c>
      <c r="J23" s="17" t="s">
        <v>22</v>
      </c>
      <c r="K23" s="17" t="s">
        <v>22</v>
      </c>
      <c r="L23" s="23" t="s">
        <v>23</v>
      </c>
      <c r="M23" s="17"/>
      <c r="N23" s="17"/>
      <c r="O23" s="17"/>
      <c r="P23" s="17"/>
      <c r="Q23" s="17" t="s">
        <v>22</v>
      </c>
      <c r="R23" s="17" t="s">
        <v>22</v>
      </c>
      <c r="S23" s="17" t="s">
        <v>22</v>
      </c>
      <c r="T23" s="17" t="s">
        <v>22</v>
      </c>
      <c r="U23" s="17"/>
      <c r="V23" s="17" t="s">
        <v>22</v>
      </c>
      <c r="W23" s="17" t="s">
        <v>22</v>
      </c>
      <c r="X23" s="17"/>
      <c r="Y23" s="17"/>
      <c r="Z23" s="18" t="s">
        <v>25</v>
      </c>
      <c r="AA23" s="18" t="s">
        <v>26</v>
      </c>
      <c r="AB23" s="17" t="s">
        <v>24</v>
      </c>
      <c r="AC23" s="17" t="s">
        <v>23</v>
      </c>
    </row>
    <row r="24" spans="1:29" ht="13" thickTop="1" x14ac:dyDescent="0.25">
      <c r="A24" s="7" t="s">
        <v>27</v>
      </c>
      <c r="B24" s="8">
        <v>329</v>
      </c>
      <c r="C24" s="8">
        <v>11</v>
      </c>
      <c r="D24" s="8">
        <v>905</v>
      </c>
      <c r="E24" s="8">
        <v>35</v>
      </c>
      <c r="F24" s="8">
        <v>96</v>
      </c>
      <c r="G24" s="8">
        <v>653</v>
      </c>
      <c r="H24" s="8">
        <v>29</v>
      </c>
      <c r="I24" s="8">
        <v>96</v>
      </c>
      <c r="J24" s="8">
        <v>1305</v>
      </c>
      <c r="K24" s="8">
        <v>128</v>
      </c>
      <c r="L24" s="8">
        <v>90</v>
      </c>
      <c r="M24" s="21">
        <v>7.3</v>
      </c>
      <c r="N24" s="21">
        <v>7.4</v>
      </c>
      <c r="O24" s="21">
        <v>1.0820000000000001</v>
      </c>
      <c r="P24" s="21">
        <v>1.03</v>
      </c>
      <c r="Q24" s="21"/>
      <c r="R24" s="21"/>
      <c r="S24" s="21"/>
      <c r="T24" s="21"/>
      <c r="U24" s="21"/>
      <c r="V24" s="21"/>
      <c r="W24" s="21"/>
      <c r="X24" s="21"/>
      <c r="Y24" s="21"/>
      <c r="Z24" s="8">
        <v>1450</v>
      </c>
      <c r="AA24" s="9">
        <f t="shared" ref="AA24:AA35" si="2">Z24/B24</f>
        <v>4.4072948328267474</v>
      </c>
      <c r="AB24" s="8">
        <v>110</v>
      </c>
      <c r="AC24" s="21">
        <v>0.7</v>
      </c>
    </row>
    <row r="25" spans="1:29" x14ac:dyDescent="0.25">
      <c r="A25" s="7" t="s">
        <v>28</v>
      </c>
      <c r="B25" s="8">
        <v>337</v>
      </c>
      <c r="C25" s="8">
        <v>12</v>
      </c>
      <c r="D25" s="8">
        <v>341</v>
      </c>
      <c r="E25" s="8">
        <v>37</v>
      </c>
      <c r="F25" s="8">
        <v>89</v>
      </c>
      <c r="G25" s="8">
        <v>471</v>
      </c>
      <c r="H25" s="8">
        <v>34</v>
      </c>
      <c r="I25" s="8">
        <v>93</v>
      </c>
      <c r="J25" s="8">
        <v>924</v>
      </c>
      <c r="K25" s="8">
        <v>132</v>
      </c>
      <c r="L25" s="8">
        <v>86</v>
      </c>
      <c r="M25" s="21">
        <v>7.7</v>
      </c>
      <c r="N25" s="21">
        <v>7.4</v>
      </c>
      <c r="O25" s="21">
        <v>1.0720000000000001</v>
      </c>
      <c r="P25" s="21">
        <v>1.0760000000000001</v>
      </c>
      <c r="Q25" s="21"/>
      <c r="R25" s="21"/>
      <c r="S25" s="21"/>
      <c r="T25" s="21"/>
      <c r="U25" s="21"/>
      <c r="V25" s="21"/>
      <c r="W25" s="21"/>
      <c r="X25" s="21"/>
      <c r="Y25" s="21">
        <v>4.2</v>
      </c>
      <c r="Z25" s="8">
        <v>1383</v>
      </c>
      <c r="AA25" s="9">
        <f t="shared" si="2"/>
        <v>4.103857566765579</v>
      </c>
      <c r="AB25" s="8">
        <v>88</v>
      </c>
      <c r="AC25" s="21">
        <v>0.72</v>
      </c>
    </row>
    <row r="26" spans="1:29" x14ac:dyDescent="0.25">
      <c r="A26" s="7" t="s">
        <v>29</v>
      </c>
      <c r="B26" s="8">
        <v>528</v>
      </c>
      <c r="C26" s="8">
        <v>17</v>
      </c>
      <c r="D26" s="8">
        <v>204</v>
      </c>
      <c r="E26" s="8">
        <v>46</v>
      </c>
      <c r="F26" s="8">
        <v>77</v>
      </c>
      <c r="G26" s="8">
        <v>419</v>
      </c>
      <c r="H26" s="8">
        <v>34</v>
      </c>
      <c r="I26" s="8">
        <v>92</v>
      </c>
      <c r="J26" s="8">
        <v>653</v>
      </c>
      <c r="K26" s="8">
        <v>116</v>
      </c>
      <c r="L26" s="8">
        <v>82</v>
      </c>
      <c r="M26" s="21">
        <v>7.3</v>
      </c>
      <c r="N26" s="21">
        <v>7.3</v>
      </c>
      <c r="O26" s="21">
        <v>0.75900000000000001</v>
      </c>
      <c r="P26" s="21">
        <v>0.71</v>
      </c>
      <c r="Q26" s="21">
        <v>88</v>
      </c>
      <c r="R26" s="21">
        <v>44</v>
      </c>
      <c r="S26" s="21">
        <v>101</v>
      </c>
      <c r="T26" s="21">
        <v>46.5</v>
      </c>
      <c r="U26" s="21"/>
      <c r="V26" s="21">
        <v>7</v>
      </c>
      <c r="W26" s="21">
        <v>2.8</v>
      </c>
      <c r="X26" s="21"/>
      <c r="Y26" s="21">
        <v>0.87</v>
      </c>
      <c r="Z26" s="8">
        <v>1534</v>
      </c>
      <c r="AA26" s="9">
        <f t="shared" si="2"/>
        <v>2.9053030303030303</v>
      </c>
      <c r="AB26" s="8">
        <v>132</v>
      </c>
      <c r="AC26" s="21">
        <v>0.87</v>
      </c>
    </row>
    <row r="27" spans="1:29" x14ac:dyDescent="0.25">
      <c r="A27" s="7" t="s">
        <v>30</v>
      </c>
      <c r="B27" s="8">
        <v>396</v>
      </c>
      <c r="C27" s="8">
        <v>13</v>
      </c>
      <c r="D27" s="8">
        <v>216</v>
      </c>
      <c r="E27" s="8">
        <v>40</v>
      </c>
      <c r="F27" s="8">
        <v>82</v>
      </c>
      <c r="G27" s="8">
        <v>501</v>
      </c>
      <c r="H27" s="8">
        <v>32</v>
      </c>
      <c r="I27" s="8">
        <v>94</v>
      </c>
      <c r="J27" s="8">
        <v>877</v>
      </c>
      <c r="K27" s="8">
        <v>107</v>
      </c>
      <c r="L27" s="8">
        <v>88</v>
      </c>
      <c r="M27" s="21">
        <v>7.5</v>
      </c>
      <c r="N27" s="21">
        <v>7.4</v>
      </c>
      <c r="O27" s="21">
        <v>0.90400000000000003</v>
      </c>
      <c r="P27" s="21">
        <v>0.76500000000000001</v>
      </c>
      <c r="Q27" s="21">
        <v>95</v>
      </c>
      <c r="R27" s="21">
        <v>81.3</v>
      </c>
      <c r="S27" s="21">
        <v>120.8</v>
      </c>
      <c r="T27" s="21">
        <v>95.5</v>
      </c>
      <c r="U27" s="21"/>
      <c r="V27" s="21">
        <v>10.6</v>
      </c>
      <c r="W27" s="21">
        <v>3.5</v>
      </c>
      <c r="X27" s="21"/>
      <c r="Y27" s="21">
        <v>0.39</v>
      </c>
      <c r="Z27" s="8">
        <v>1487</v>
      </c>
      <c r="AA27" s="9">
        <f t="shared" si="2"/>
        <v>3.7550505050505052</v>
      </c>
      <c r="AB27" s="8">
        <v>110</v>
      </c>
      <c r="AC27" s="21">
        <v>0.98</v>
      </c>
    </row>
    <row r="28" spans="1:29" x14ac:dyDescent="0.25">
      <c r="A28" s="7" t="s">
        <v>31</v>
      </c>
      <c r="B28" s="8">
        <v>485</v>
      </c>
      <c r="C28" s="8">
        <v>16</v>
      </c>
      <c r="D28" s="8">
        <v>196</v>
      </c>
      <c r="E28" s="8">
        <v>50</v>
      </c>
      <c r="F28" s="8">
        <v>75</v>
      </c>
      <c r="G28" s="8">
        <v>696</v>
      </c>
      <c r="H28" s="8">
        <v>44</v>
      </c>
      <c r="I28" s="8">
        <v>94</v>
      </c>
      <c r="J28" s="8">
        <v>1162</v>
      </c>
      <c r="K28" s="8">
        <v>141</v>
      </c>
      <c r="L28" s="8">
        <v>88</v>
      </c>
      <c r="M28" s="21">
        <v>7.3</v>
      </c>
      <c r="N28" s="21">
        <v>7.6</v>
      </c>
      <c r="O28" s="21">
        <v>0.98399999999999999</v>
      </c>
      <c r="P28" s="21">
        <v>0.91900000000000004</v>
      </c>
      <c r="Q28" s="21">
        <v>109.1</v>
      </c>
      <c r="R28" s="21">
        <v>104.5</v>
      </c>
      <c r="S28" s="21">
        <v>137.5</v>
      </c>
      <c r="T28" s="21">
        <v>127.3</v>
      </c>
      <c r="U28" s="21"/>
      <c r="V28" s="21">
        <v>5.2</v>
      </c>
      <c r="W28" s="21">
        <v>2.7</v>
      </c>
      <c r="X28" s="21"/>
      <c r="Y28" s="21">
        <v>0.2</v>
      </c>
      <c r="Z28" s="8">
        <v>1473</v>
      </c>
      <c r="AA28" s="9">
        <f t="shared" si="2"/>
        <v>3.0371134020618555</v>
      </c>
      <c r="AB28" s="8">
        <v>44</v>
      </c>
      <c r="AC28" s="21">
        <v>0.99</v>
      </c>
    </row>
    <row r="29" spans="1:29" x14ac:dyDescent="0.25">
      <c r="A29" s="7" t="s">
        <v>32</v>
      </c>
      <c r="B29" s="8">
        <v>489</v>
      </c>
      <c r="C29" s="8">
        <v>16</v>
      </c>
      <c r="D29" s="8">
        <v>2363</v>
      </c>
      <c r="E29" s="8">
        <v>74</v>
      </c>
      <c r="F29" s="8">
        <v>97</v>
      </c>
      <c r="G29" s="8">
        <v>1993</v>
      </c>
      <c r="H29" s="8">
        <v>52</v>
      </c>
      <c r="I29" s="8">
        <v>97</v>
      </c>
      <c r="J29" s="8">
        <v>4048</v>
      </c>
      <c r="K29" s="8">
        <v>156</v>
      </c>
      <c r="L29" s="8">
        <v>96</v>
      </c>
      <c r="M29" s="21">
        <v>7</v>
      </c>
      <c r="N29" s="21">
        <v>7.2</v>
      </c>
      <c r="O29" s="21">
        <v>1.1519999999999999</v>
      </c>
      <c r="P29" s="21">
        <v>1.2130000000000001</v>
      </c>
      <c r="Q29" s="21">
        <v>129.30000000000001</v>
      </c>
      <c r="R29" s="21">
        <v>111</v>
      </c>
      <c r="S29" s="21">
        <v>161.4</v>
      </c>
      <c r="T29" s="21">
        <v>130.80000000000001</v>
      </c>
      <c r="U29" s="21"/>
      <c r="V29" s="21">
        <v>14.4</v>
      </c>
      <c r="W29" s="21">
        <v>1.5</v>
      </c>
      <c r="X29" s="21"/>
      <c r="Y29" s="21">
        <v>0</v>
      </c>
      <c r="Z29" s="8">
        <v>1478</v>
      </c>
      <c r="AA29" s="9">
        <f t="shared" si="2"/>
        <v>3.0224948875255624</v>
      </c>
      <c r="AB29" s="8">
        <v>44</v>
      </c>
      <c r="AC29" s="21">
        <v>0.95</v>
      </c>
    </row>
    <row r="30" spans="1:29" x14ac:dyDescent="0.25">
      <c r="A30" s="7" t="s">
        <v>33</v>
      </c>
      <c r="B30" s="8">
        <v>136</v>
      </c>
      <c r="C30" s="8">
        <v>4</v>
      </c>
      <c r="D30" s="8">
        <v>1073</v>
      </c>
      <c r="E30" s="8">
        <v>24</v>
      </c>
      <c r="F30" s="8">
        <v>98</v>
      </c>
      <c r="G30" s="8">
        <v>1035</v>
      </c>
      <c r="H30" s="8">
        <v>46</v>
      </c>
      <c r="I30" s="8">
        <v>96</v>
      </c>
      <c r="J30" s="8">
        <v>2156</v>
      </c>
      <c r="K30" s="8">
        <v>105</v>
      </c>
      <c r="L30" s="8">
        <v>95</v>
      </c>
      <c r="M30" s="21">
        <v>7.3</v>
      </c>
      <c r="N30" s="21">
        <v>7.1</v>
      </c>
      <c r="O30" s="21">
        <v>1.3460000000000001</v>
      </c>
      <c r="P30" s="21">
        <v>1.0680000000000001</v>
      </c>
      <c r="Q30" s="21">
        <v>83.6</v>
      </c>
      <c r="R30" s="21">
        <v>26.7</v>
      </c>
      <c r="S30" s="21">
        <v>93.1</v>
      </c>
      <c r="T30" s="21">
        <v>32.1</v>
      </c>
      <c r="U30" s="21"/>
      <c r="V30" s="21">
        <v>7.4</v>
      </c>
      <c r="W30" s="21">
        <v>6.6</v>
      </c>
      <c r="X30" s="21"/>
      <c r="Y30" s="21">
        <v>0</v>
      </c>
      <c r="Z30" s="25">
        <v>1058</v>
      </c>
      <c r="AA30" s="9">
        <f t="shared" si="2"/>
        <v>7.7794117647058822</v>
      </c>
      <c r="AB30" s="8">
        <v>55</v>
      </c>
      <c r="AC30" s="21">
        <v>0.75</v>
      </c>
    </row>
    <row r="31" spans="1:29" x14ac:dyDescent="0.25">
      <c r="A31" s="7" t="s">
        <v>34</v>
      </c>
      <c r="B31" s="8">
        <v>37</v>
      </c>
      <c r="C31" s="8">
        <v>1</v>
      </c>
      <c r="D31" s="8">
        <v>171</v>
      </c>
      <c r="E31" s="8">
        <v>17</v>
      </c>
      <c r="F31" s="8">
        <v>90</v>
      </c>
      <c r="G31" s="8">
        <v>152</v>
      </c>
      <c r="H31" s="8">
        <v>18</v>
      </c>
      <c r="I31" s="8">
        <v>88</v>
      </c>
      <c r="J31" s="8">
        <v>356</v>
      </c>
      <c r="K31" s="8">
        <v>39</v>
      </c>
      <c r="L31" s="8">
        <v>89</v>
      </c>
      <c r="M31" s="21">
        <v>7.4</v>
      </c>
      <c r="N31" s="21">
        <v>7.5</v>
      </c>
      <c r="O31" s="21">
        <v>0.89600000000000002</v>
      </c>
      <c r="P31" s="21">
        <v>0.64700000000000002</v>
      </c>
      <c r="Q31" s="21">
        <v>37.5</v>
      </c>
      <c r="R31" s="21">
        <v>3.2</v>
      </c>
      <c r="S31" s="21">
        <v>42.5</v>
      </c>
      <c r="T31" s="21">
        <v>3.9</v>
      </c>
      <c r="U31" s="21"/>
      <c r="V31" s="21">
        <v>9.1</v>
      </c>
      <c r="W31" s="21">
        <v>1.6</v>
      </c>
      <c r="X31" s="21"/>
      <c r="Y31" s="21">
        <v>0.33</v>
      </c>
      <c r="Z31" s="25">
        <v>582</v>
      </c>
      <c r="AA31" s="9">
        <f t="shared" si="2"/>
        <v>15.72972972972973</v>
      </c>
      <c r="AB31" s="8">
        <v>11</v>
      </c>
      <c r="AC31" s="21">
        <v>0.23</v>
      </c>
    </row>
    <row r="32" spans="1:29" x14ac:dyDescent="0.25">
      <c r="A32" s="7" t="s">
        <v>35</v>
      </c>
      <c r="B32" s="8">
        <v>223</v>
      </c>
      <c r="C32" s="8">
        <v>7</v>
      </c>
      <c r="D32" s="8">
        <v>247</v>
      </c>
      <c r="E32" s="8">
        <v>35</v>
      </c>
      <c r="F32" s="8">
        <v>86</v>
      </c>
      <c r="G32" s="8">
        <v>299</v>
      </c>
      <c r="H32" s="8">
        <v>9</v>
      </c>
      <c r="I32" s="8">
        <v>97</v>
      </c>
      <c r="J32" s="8">
        <v>601</v>
      </c>
      <c r="K32" s="8">
        <v>32</v>
      </c>
      <c r="L32" s="8">
        <v>95</v>
      </c>
      <c r="M32" s="21">
        <v>7.39</v>
      </c>
      <c r="N32" s="21">
        <v>7.61</v>
      </c>
      <c r="O32" s="21">
        <v>0.97299999999999998</v>
      </c>
      <c r="P32" s="21">
        <v>0.61</v>
      </c>
      <c r="Q32" s="21">
        <v>59.8</v>
      </c>
      <c r="R32" s="21">
        <v>0.9</v>
      </c>
      <c r="S32" s="21">
        <v>68</v>
      </c>
      <c r="T32" s="21">
        <v>14.8</v>
      </c>
      <c r="U32" s="21"/>
      <c r="V32" s="21">
        <v>11.2</v>
      </c>
      <c r="W32" s="21">
        <v>1.8</v>
      </c>
      <c r="X32" s="21"/>
      <c r="Y32" s="21">
        <v>0.15</v>
      </c>
      <c r="Z32" s="8">
        <v>808</v>
      </c>
      <c r="AA32" s="9">
        <f t="shared" si="2"/>
        <v>3.623318385650224</v>
      </c>
      <c r="AB32" s="8"/>
      <c r="AC32" s="21"/>
    </row>
    <row r="33" spans="1:29" x14ac:dyDescent="0.25">
      <c r="A33" s="7" t="s">
        <v>36</v>
      </c>
      <c r="B33" s="8">
        <v>105</v>
      </c>
      <c r="C33" s="8">
        <v>3</v>
      </c>
      <c r="D33" s="8">
        <v>592</v>
      </c>
      <c r="E33" s="8">
        <v>35</v>
      </c>
      <c r="F33" s="8">
        <v>94</v>
      </c>
      <c r="G33" s="8">
        <v>297</v>
      </c>
      <c r="H33" s="8">
        <v>15</v>
      </c>
      <c r="I33" s="8">
        <v>95</v>
      </c>
      <c r="J33" s="8">
        <v>701</v>
      </c>
      <c r="K33" s="8">
        <v>44</v>
      </c>
      <c r="L33" s="8">
        <v>94</v>
      </c>
      <c r="M33" s="21">
        <v>7.24</v>
      </c>
      <c r="N33" s="21">
        <v>7.48</v>
      </c>
      <c r="O33" s="21">
        <v>0.76200000000000001</v>
      </c>
      <c r="P33" s="21">
        <v>0.314</v>
      </c>
      <c r="Q33" s="21">
        <v>33.6</v>
      </c>
      <c r="R33" s="21">
        <v>1.8</v>
      </c>
      <c r="S33" s="21">
        <v>42.1</v>
      </c>
      <c r="T33" s="21">
        <v>19.7</v>
      </c>
      <c r="U33" s="21"/>
      <c r="V33" s="21">
        <v>7.1</v>
      </c>
      <c r="W33" s="21">
        <v>3.2</v>
      </c>
      <c r="X33" s="21"/>
      <c r="Y33" s="21">
        <v>0.1</v>
      </c>
      <c r="Z33" s="8">
        <v>894</v>
      </c>
      <c r="AA33" s="9">
        <f t="shared" si="2"/>
        <v>8.5142857142857142</v>
      </c>
      <c r="AB33" s="8"/>
      <c r="AC33" s="21"/>
    </row>
    <row r="34" spans="1:29" x14ac:dyDescent="0.25">
      <c r="A34" s="7" t="s">
        <v>37</v>
      </c>
      <c r="B34" s="8">
        <v>75</v>
      </c>
      <c r="C34" s="8">
        <v>3</v>
      </c>
      <c r="D34" s="8">
        <v>350</v>
      </c>
      <c r="E34" s="8">
        <v>32</v>
      </c>
      <c r="F34" s="8">
        <v>91</v>
      </c>
      <c r="G34" s="8">
        <v>363</v>
      </c>
      <c r="H34" s="8">
        <v>14</v>
      </c>
      <c r="I34" s="8">
        <v>96</v>
      </c>
      <c r="J34" s="8">
        <v>755</v>
      </c>
      <c r="K34" s="8">
        <v>72</v>
      </c>
      <c r="L34" s="8">
        <v>90</v>
      </c>
      <c r="M34" s="21">
        <v>7.1</v>
      </c>
      <c r="N34" s="21">
        <v>7.8</v>
      </c>
      <c r="O34" s="21">
        <v>0.81100000000000005</v>
      </c>
      <c r="P34" s="21">
        <v>0.38600000000000001</v>
      </c>
      <c r="Q34" s="21">
        <v>59.2</v>
      </c>
      <c r="R34" s="21">
        <v>0.9</v>
      </c>
      <c r="S34" s="21">
        <v>69.099999999999994</v>
      </c>
      <c r="T34" s="21">
        <v>13.8</v>
      </c>
      <c r="U34" s="21"/>
      <c r="V34" s="21">
        <v>10.9</v>
      </c>
      <c r="W34" s="21">
        <v>1.6</v>
      </c>
      <c r="X34" s="21"/>
      <c r="Y34" s="21">
        <v>0.1</v>
      </c>
      <c r="Z34" s="8">
        <v>810</v>
      </c>
      <c r="AA34" s="9">
        <f t="shared" si="2"/>
        <v>10.8</v>
      </c>
      <c r="AB34" s="8">
        <v>11</v>
      </c>
      <c r="AC34" s="21">
        <v>0.66</v>
      </c>
    </row>
    <row r="35" spans="1:29" ht="13" thickBot="1" x14ac:dyDescent="0.3">
      <c r="A35" s="7" t="s">
        <v>38</v>
      </c>
      <c r="B35" s="8">
        <v>338</v>
      </c>
      <c r="C35" s="8">
        <v>11</v>
      </c>
      <c r="D35" s="8">
        <v>2981</v>
      </c>
      <c r="E35" s="8">
        <v>27</v>
      </c>
      <c r="F35" s="8">
        <v>99</v>
      </c>
      <c r="G35" s="8">
        <v>858</v>
      </c>
      <c r="H35" s="8">
        <v>11</v>
      </c>
      <c r="I35" s="8">
        <v>99</v>
      </c>
      <c r="J35" s="8">
        <v>1541</v>
      </c>
      <c r="K35" s="8">
        <v>23</v>
      </c>
      <c r="L35" s="8">
        <v>98</v>
      </c>
      <c r="M35" s="21">
        <v>7.8</v>
      </c>
      <c r="N35" s="21">
        <v>7.6</v>
      </c>
      <c r="O35" s="21">
        <v>0.877</v>
      </c>
      <c r="P35" s="21">
        <v>0.78800000000000003</v>
      </c>
      <c r="Q35" s="21">
        <v>78.7</v>
      </c>
      <c r="R35" s="21">
        <v>0.5</v>
      </c>
      <c r="S35" s="21">
        <v>98.7</v>
      </c>
      <c r="T35" s="21">
        <v>33</v>
      </c>
      <c r="U35" s="21"/>
      <c r="V35" s="21">
        <v>21.8</v>
      </c>
      <c r="W35" s="21">
        <v>4.4000000000000004</v>
      </c>
      <c r="X35" s="21"/>
      <c r="Y35" s="21">
        <v>0</v>
      </c>
      <c r="Z35" s="8">
        <v>864</v>
      </c>
      <c r="AA35" s="9">
        <f t="shared" si="2"/>
        <v>2.5562130177514795</v>
      </c>
      <c r="AB35" s="8"/>
      <c r="AC35" s="21"/>
    </row>
    <row r="36" spans="1:29" ht="13.5" thickTop="1" thickBot="1" x14ac:dyDescent="0.3">
      <c r="A36" s="10" t="s">
        <v>49</v>
      </c>
      <c r="B36" s="24">
        <f>SUM(B24:B35)</f>
        <v>3478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4">
        <f>SUM(Z24:Z35)</f>
        <v>13821</v>
      </c>
      <c r="AA36" s="20"/>
      <c r="AB36" s="26">
        <f>SUM(AB24:AB35)</f>
        <v>605</v>
      </c>
      <c r="AC36" s="20"/>
    </row>
    <row r="37" spans="1:29" ht="13.5" thickTop="1" thickBot="1" x14ac:dyDescent="0.3">
      <c r="A37" s="19" t="s">
        <v>50</v>
      </c>
      <c r="B37" s="12">
        <f t="shared" ref="B37:P37" si="3">AVERAGE(B24:B35)</f>
        <v>289.83333333333331</v>
      </c>
      <c r="C37" s="40">
        <f t="shared" si="3"/>
        <v>9.5</v>
      </c>
      <c r="D37" s="40">
        <f t="shared" si="3"/>
        <v>803.25</v>
      </c>
      <c r="E37" s="40">
        <f>AVERAGE(E24:E35)</f>
        <v>37.666666666666664</v>
      </c>
      <c r="F37" s="41">
        <f>AVERAGE(F24:F35)</f>
        <v>89.5</v>
      </c>
      <c r="G37" s="40">
        <f>AVERAGE(G24:G35)</f>
        <v>644.75</v>
      </c>
      <c r="H37" s="40">
        <f>AVERAGE(H24:H35)</f>
        <v>28.166666666666668</v>
      </c>
      <c r="I37" s="41">
        <f>AVERAGE(I24:I35)</f>
        <v>94.75</v>
      </c>
      <c r="J37" s="40">
        <f t="shared" si="3"/>
        <v>1256.5833333333333</v>
      </c>
      <c r="K37" s="40">
        <f>AVERAGE(K24:K35)</f>
        <v>91.25</v>
      </c>
      <c r="L37" s="41">
        <f>AVERAGE(L24:L35)</f>
        <v>90.916666666666671</v>
      </c>
      <c r="M37" s="40">
        <f t="shared" si="3"/>
        <v>7.360833333333332</v>
      </c>
      <c r="N37" s="40">
        <f t="shared" si="3"/>
        <v>7.4491666666666667</v>
      </c>
      <c r="O37" s="40">
        <f t="shared" si="3"/>
        <v>0.96816666666666684</v>
      </c>
      <c r="P37" s="40">
        <f t="shared" si="3"/>
        <v>0.79383333333333328</v>
      </c>
      <c r="Q37" s="40">
        <f>AVERAGE(Q24:Q35)</f>
        <v>77.38000000000001</v>
      </c>
      <c r="R37" s="40">
        <f>AVERAGE(R24:R35)</f>
        <v>37.479999999999997</v>
      </c>
      <c r="S37" s="40">
        <f t="shared" ref="S37:W37" si="4">AVERAGE(S24:S35)</f>
        <v>93.420000000000016</v>
      </c>
      <c r="T37" s="40">
        <f t="shared" si="4"/>
        <v>51.740000000000009</v>
      </c>
      <c r="U37" s="40"/>
      <c r="V37" s="40">
        <f t="shared" si="4"/>
        <v>10.47</v>
      </c>
      <c r="W37" s="40">
        <f t="shared" si="4"/>
        <v>2.97</v>
      </c>
      <c r="X37" s="40"/>
      <c r="Y37" s="40">
        <f>AVERAGE(Y24:Y35)</f>
        <v>0.5763636363636363</v>
      </c>
      <c r="Z37" s="12">
        <f>AVERAGE(Z24:Z35)</f>
        <v>1151.75</v>
      </c>
      <c r="AA37" s="40">
        <f>AVERAGE(AA24:AA35)</f>
        <v>5.8528394030546922</v>
      </c>
      <c r="AB37" s="12">
        <f>AVERAGE(AB24:AB35)</f>
        <v>67.222222222222229</v>
      </c>
      <c r="AC37" s="40">
        <f>AVERAGE(AC24:AC35)</f>
        <v>0.76111111111111118</v>
      </c>
    </row>
    <row r="38" spans="1:29" ht="13" thickTop="1" x14ac:dyDescent="0.25"/>
    <row r="39" spans="1:29" ht="13" thickBot="1" x14ac:dyDescent="0.3"/>
    <row r="40" spans="1:29" ht="13" thickTop="1" x14ac:dyDescent="0.25">
      <c r="A40" s="33" t="s">
        <v>1</v>
      </c>
      <c r="B40" s="16" t="s">
        <v>2</v>
      </c>
      <c r="C40" s="16" t="s">
        <v>2</v>
      </c>
      <c r="D40" s="16" t="s">
        <v>3</v>
      </c>
      <c r="E40" s="16" t="s">
        <v>4</v>
      </c>
      <c r="F40" s="22" t="s">
        <v>5</v>
      </c>
      <c r="G40" s="16" t="s">
        <v>6</v>
      </c>
      <c r="H40" s="16" t="s">
        <v>7</v>
      </c>
      <c r="I40" s="22" t="s">
        <v>8</v>
      </c>
      <c r="J40" s="16" t="s">
        <v>9</v>
      </c>
      <c r="K40" s="16" t="s">
        <v>10</v>
      </c>
      <c r="L40" s="22" t="s">
        <v>11</v>
      </c>
      <c r="M40" s="16" t="s">
        <v>12</v>
      </c>
      <c r="N40" s="16" t="s">
        <v>13</v>
      </c>
      <c r="O40" s="16" t="s">
        <v>14</v>
      </c>
      <c r="P40" s="16" t="s">
        <v>15</v>
      </c>
      <c r="Q40" s="16" t="s">
        <v>41</v>
      </c>
      <c r="R40" s="16" t="s">
        <v>42</v>
      </c>
      <c r="S40" s="16" t="s">
        <v>43</v>
      </c>
      <c r="T40" s="16" t="s">
        <v>44</v>
      </c>
      <c r="U40" s="16"/>
      <c r="V40" s="16" t="s">
        <v>45</v>
      </c>
      <c r="W40" s="16" t="s">
        <v>46</v>
      </c>
      <c r="X40" s="16"/>
      <c r="Y40" s="16" t="s">
        <v>47</v>
      </c>
      <c r="Z40" s="34" t="s">
        <v>17</v>
      </c>
      <c r="AA40" s="34" t="s">
        <v>18</v>
      </c>
      <c r="AB40" s="16" t="s">
        <v>16</v>
      </c>
      <c r="AC40" s="16" t="s">
        <v>16</v>
      </c>
    </row>
    <row r="41" spans="1:29" ht="13" thickBot="1" x14ac:dyDescent="0.3">
      <c r="A41" s="27" t="s">
        <v>51</v>
      </c>
      <c r="B41" s="17" t="s">
        <v>20</v>
      </c>
      <c r="C41" s="18" t="s">
        <v>21</v>
      </c>
      <c r="D41" s="17" t="s">
        <v>22</v>
      </c>
      <c r="E41" s="17" t="s">
        <v>22</v>
      </c>
      <c r="F41" s="23" t="s">
        <v>23</v>
      </c>
      <c r="G41" s="17" t="s">
        <v>22</v>
      </c>
      <c r="H41" s="17" t="s">
        <v>22</v>
      </c>
      <c r="I41" s="23" t="s">
        <v>23</v>
      </c>
      <c r="J41" s="17" t="s">
        <v>22</v>
      </c>
      <c r="K41" s="17" t="s">
        <v>22</v>
      </c>
      <c r="L41" s="23" t="s">
        <v>23</v>
      </c>
      <c r="M41" s="17"/>
      <c r="N41" s="17"/>
      <c r="O41" s="17"/>
      <c r="P41" s="17"/>
      <c r="Q41" s="17" t="s">
        <v>22</v>
      </c>
      <c r="R41" s="17" t="s">
        <v>22</v>
      </c>
      <c r="S41" s="17" t="s">
        <v>22</v>
      </c>
      <c r="T41" s="17" t="s">
        <v>22</v>
      </c>
      <c r="U41" s="17"/>
      <c r="V41" s="17" t="s">
        <v>22</v>
      </c>
      <c r="W41" s="17" t="s">
        <v>22</v>
      </c>
      <c r="X41" s="17"/>
      <c r="Y41" s="17"/>
      <c r="Z41" s="18" t="s">
        <v>25</v>
      </c>
      <c r="AA41" s="18" t="s">
        <v>26</v>
      </c>
      <c r="AB41" s="17" t="s">
        <v>24</v>
      </c>
      <c r="AC41" s="17" t="s">
        <v>23</v>
      </c>
    </row>
    <row r="42" spans="1:29" ht="13" thickTop="1" x14ac:dyDescent="0.25">
      <c r="A42" s="7" t="s">
        <v>27</v>
      </c>
      <c r="B42" s="8">
        <v>340</v>
      </c>
      <c r="C42" s="8">
        <v>11</v>
      </c>
      <c r="D42" s="8">
        <v>552</v>
      </c>
      <c r="E42" s="8">
        <v>22</v>
      </c>
      <c r="F42" s="8">
        <v>96</v>
      </c>
      <c r="G42" s="8">
        <v>328</v>
      </c>
      <c r="H42" s="8">
        <v>13</v>
      </c>
      <c r="I42" s="8">
        <v>96</v>
      </c>
      <c r="J42" s="8">
        <v>717</v>
      </c>
      <c r="K42" s="8">
        <v>49</v>
      </c>
      <c r="L42" s="8">
        <v>93</v>
      </c>
      <c r="M42" s="21">
        <v>7.9</v>
      </c>
      <c r="N42" s="21">
        <v>7.7</v>
      </c>
      <c r="O42" s="21">
        <v>1.024</v>
      </c>
      <c r="P42" s="21">
        <v>1.167</v>
      </c>
      <c r="Q42" s="21">
        <v>37.6</v>
      </c>
      <c r="R42" s="21">
        <v>0.7</v>
      </c>
      <c r="S42" s="21">
        <v>61.8</v>
      </c>
      <c r="T42" s="21">
        <v>37.700000000000003</v>
      </c>
      <c r="U42" s="21"/>
      <c r="V42" s="21">
        <v>14.2</v>
      </c>
      <c r="W42" s="21">
        <v>9.9</v>
      </c>
      <c r="X42" s="21"/>
      <c r="Y42" s="21">
        <v>0</v>
      </c>
      <c r="Z42" s="8">
        <v>870</v>
      </c>
      <c r="AA42" s="9">
        <f t="shared" ref="AA42:AA53" si="5">Z42/B42</f>
        <v>2.5588235294117645</v>
      </c>
      <c r="AB42" s="8">
        <v>11</v>
      </c>
      <c r="AC42" s="21">
        <v>1.2</v>
      </c>
    </row>
    <row r="43" spans="1:29" x14ac:dyDescent="0.25">
      <c r="A43" s="7" t="s">
        <v>28</v>
      </c>
      <c r="B43" s="8">
        <v>258</v>
      </c>
      <c r="C43" s="8">
        <v>9</v>
      </c>
      <c r="D43" s="8">
        <v>186</v>
      </c>
      <c r="E43" s="8">
        <v>38</v>
      </c>
      <c r="F43" s="8">
        <v>80</v>
      </c>
      <c r="G43" s="8">
        <v>135</v>
      </c>
      <c r="H43" s="8">
        <v>7</v>
      </c>
      <c r="I43" s="8">
        <v>95</v>
      </c>
      <c r="J43" s="8">
        <v>484</v>
      </c>
      <c r="K43" s="8">
        <v>26</v>
      </c>
      <c r="L43" s="8">
        <v>95</v>
      </c>
      <c r="M43" s="21">
        <v>7.9</v>
      </c>
      <c r="N43" s="21">
        <v>7.7</v>
      </c>
      <c r="O43" s="21">
        <v>1.1679999999999999</v>
      </c>
      <c r="P43" s="21">
        <v>1.226</v>
      </c>
      <c r="Q43" s="21">
        <v>47.1</v>
      </c>
      <c r="R43" s="21">
        <v>0.4</v>
      </c>
      <c r="S43" s="21">
        <v>66.099999999999994</v>
      </c>
      <c r="T43" s="21">
        <v>28.6</v>
      </c>
      <c r="U43" s="21"/>
      <c r="V43" s="21">
        <v>17.3</v>
      </c>
      <c r="W43" s="21">
        <v>8.1999999999999993</v>
      </c>
      <c r="X43" s="21"/>
      <c r="Y43" s="21">
        <v>0</v>
      </c>
      <c r="Z43" s="8">
        <v>808</v>
      </c>
      <c r="AA43" s="9">
        <f t="shared" si="5"/>
        <v>3.1317829457364339</v>
      </c>
      <c r="AB43" s="8">
        <v>11</v>
      </c>
      <c r="AC43" s="21">
        <v>0.66</v>
      </c>
    </row>
    <row r="44" spans="1:29" x14ac:dyDescent="0.25">
      <c r="A44" s="7" t="s">
        <v>29</v>
      </c>
      <c r="B44" s="8">
        <v>405</v>
      </c>
      <c r="C44" s="8">
        <v>13</v>
      </c>
      <c r="D44" s="8">
        <v>229</v>
      </c>
      <c r="E44" s="8">
        <v>19</v>
      </c>
      <c r="F44" s="8">
        <v>92</v>
      </c>
      <c r="G44" s="8">
        <v>253</v>
      </c>
      <c r="H44" s="8">
        <v>2</v>
      </c>
      <c r="I44" s="8">
        <v>99</v>
      </c>
      <c r="J44" s="8">
        <v>564</v>
      </c>
      <c r="K44" s="8">
        <v>16</v>
      </c>
      <c r="L44" s="8">
        <v>97</v>
      </c>
      <c r="M44" s="21">
        <v>8.3000000000000007</v>
      </c>
      <c r="N44" s="21">
        <v>8.1</v>
      </c>
      <c r="O44" s="21">
        <v>0.85799999999999998</v>
      </c>
      <c r="P44" s="21">
        <v>1.1719999999999999</v>
      </c>
      <c r="Q44" s="21">
        <v>63.7</v>
      </c>
      <c r="R44" s="21">
        <v>0.7</v>
      </c>
      <c r="S44" s="21">
        <v>86.4</v>
      </c>
      <c r="T44" s="21">
        <v>31.5</v>
      </c>
      <c r="U44" s="21"/>
      <c r="V44" s="21">
        <v>10.6</v>
      </c>
      <c r="W44" s="21">
        <v>6</v>
      </c>
      <c r="X44" s="21"/>
      <c r="Y44" s="21">
        <v>0</v>
      </c>
      <c r="Z44" s="8">
        <v>872</v>
      </c>
      <c r="AA44" s="9">
        <f t="shared" si="5"/>
        <v>2.1530864197530866</v>
      </c>
      <c r="AB44" s="8">
        <v>11</v>
      </c>
      <c r="AC44" s="21">
        <v>1.23</v>
      </c>
    </row>
    <row r="45" spans="1:29" x14ac:dyDescent="0.25">
      <c r="A45" s="7" t="s">
        <v>30</v>
      </c>
      <c r="B45" s="8">
        <v>590</v>
      </c>
      <c r="C45" s="8">
        <v>20</v>
      </c>
      <c r="D45" s="8">
        <v>134</v>
      </c>
      <c r="E45" s="8">
        <v>15</v>
      </c>
      <c r="F45" s="8">
        <v>89</v>
      </c>
      <c r="G45" s="8">
        <v>173</v>
      </c>
      <c r="H45" s="8">
        <v>8</v>
      </c>
      <c r="I45" s="8">
        <v>96</v>
      </c>
      <c r="J45" s="8">
        <v>304</v>
      </c>
      <c r="K45" s="8">
        <v>23</v>
      </c>
      <c r="L45" s="8">
        <v>92</v>
      </c>
      <c r="M45" s="21">
        <v>7.8</v>
      </c>
      <c r="N45" s="21">
        <v>8.5</v>
      </c>
      <c r="O45" s="21">
        <v>0.98799999999999999</v>
      </c>
      <c r="P45" s="21">
        <v>1.0720000000000001</v>
      </c>
      <c r="Q45" s="21">
        <v>39.299999999999997</v>
      </c>
      <c r="R45" s="21">
        <v>1.3</v>
      </c>
      <c r="S45" s="21">
        <v>51.6</v>
      </c>
      <c r="T45" s="21">
        <v>24.9</v>
      </c>
      <c r="U45" s="21"/>
      <c r="V45" s="21">
        <v>11</v>
      </c>
      <c r="W45" s="21">
        <v>7.4</v>
      </c>
      <c r="X45" s="21"/>
      <c r="Y45" s="21">
        <v>0.25</v>
      </c>
      <c r="Z45" s="8">
        <v>857</v>
      </c>
      <c r="AA45" s="9">
        <f t="shared" si="5"/>
        <v>1.452542372881356</v>
      </c>
      <c r="AB45" s="8">
        <v>11</v>
      </c>
      <c r="AC45" s="21">
        <v>1.26</v>
      </c>
    </row>
    <row r="46" spans="1:29" x14ac:dyDescent="0.25">
      <c r="A46" s="7" t="s">
        <v>52</v>
      </c>
      <c r="B46" s="8">
        <v>522</v>
      </c>
      <c r="C46" s="8">
        <v>17</v>
      </c>
      <c r="D46" s="8">
        <v>132</v>
      </c>
      <c r="E46" s="8">
        <v>31</v>
      </c>
      <c r="F46" s="8">
        <v>77</v>
      </c>
      <c r="G46" s="8">
        <v>129</v>
      </c>
      <c r="H46" s="8">
        <v>8</v>
      </c>
      <c r="I46" s="8">
        <v>94</v>
      </c>
      <c r="J46" s="8">
        <v>282</v>
      </c>
      <c r="K46" s="8">
        <v>23</v>
      </c>
      <c r="L46" s="8">
        <v>92</v>
      </c>
      <c r="M46" s="21">
        <v>7.9</v>
      </c>
      <c r="N46" s="21">
        <v>7.7</v>
      </c>
      <c r="O46" s="21">
        <v>1.089</v>
      </c>
      <c r="P46" s="21">
        <v>1.0369999999999999</v>
      </c>
      <c r="Q46" s="21">
        <v>43</v>
      </c>
      <c r="R46" s="21">
        <v>0.5</v>
      </c>
      <c r="S46" s="21">
        <v>50.9</v>
      </c>
      <c r="T46" s="21">
        <v>19.399999999999999</v>
      </c>
      <c r="U46" s="21"/>
      <c r="V46" s="21">
        <v>11.2</v>
      </c>
      <c r="W46" s="21">
        <v>7.3</v>
      </c>
      <c r="X46" s="21"/>
      <c r="Y46" s="21">
        <v>0.22</v>
      </c>
      <c r="Z46" s="8">
        <v>577</v>
      </c>
      <c r="AA46" s="9">
        <f t="shared" si="5"/>
        <v>1.1053639846743295</v>
      </c>
      <c r="AB46" s="8">
        <v>11</v>
      </c>
      <c r="AC46" s="21">
        <v>1.1599999999999999</v>
      </c>
    </row>
    <row r="47" spans="1:29" x14ac:dyDescent="0.25">
      <c r="A47" s="7" t="s">
        <v>32</v>
      </c>
      <c r="B47" s="8">
        <v>475</v>
      </c>
      <c r="C47" s="8">
        <v>16</v>
      </c>
      <c r="D47" s="8">
        <v>79</v>
      </c>
      <c r="E47" s="8">
        <v>28</v>
      </c>
      <c r="F47" s="8">
        <v>65</v>
      </c>
      <c r="G47" s="8">
        <v>136</v>
      </c>
      <c r="H47" s="8">
        <v>10</v>
      </c>
      <c r="I47" s="8">
        <v>93</v>
      </c>
      <c r="J47" s="8">
        <v>285</v>
      </c>
      <c r="K47" s="8">
        <v>29</v>
      </c>
      <c r="L47" s="8">
        <v>90</v>
      </c>
      <c r="M47" s="21">
        <v>7.6</v>
      </c>
      <c r="N47" s="21">
        <v>7.6</v>
      </c>
      <c r="O47" s="21">
        <v>1.071</v>
      </c>
      <c r="P47" s="21">
        <v>1.073</v>
      </c>
      <c r="Q47" s="21">
        <v>15.5</v>
      </c>
      <c r="R47" s="21">
        <v>1.3</v>
      </c>
      <c r="S47" s="21">
        <v>24.8</v>
      </c>
      <c r="T47" s="21">
        <v>16.399999999999999</v>
      </c>
      <c r="U47" s="21"/>
      <c r="V47" s="21">
        <v>7.8</v>
      </c>
      <c r="W47" s="21">
        <v>6.8</v>
      </c>
      <c r="X47" s="21"/>
      <c r="Y47" s="21">
        <v>0.11</v>
      </c>
      <c r="Z47" s="8">
        <v>370</v>
      </c>
      <c r="AA47" s="9">
        <f t="shared" si="5"/>
        <v>0.77894736842105261</v>
      </c>
      <c r="AB47" s="8"/>
      <c r="AC47" s="21"/>
    </row>
    <row r="48" spans="1:29" x14ac:dyDescent="0.25">
      <c r="A48" s="7" t="s">
        <v>33</v>
      </c>
      <c r="B48" s="8">
        <v>566</v>
      </c>
      <c r="C48" s="8">
        <v>18</v>
      </c>
      <c r="D48" s="8">
        <v>158</v>
      </c>
      <c r="E48" s="8">
        <v>23</v>
      </c>
      <c r="F48" s="8">
        <v>85</v>
      </c>
      <c r="G48" s="8">
        <v>136</v>
      </c>
      <c r="H48" s="8">
        <v>8</v>
      </c>
      <c r="I48" s="8">
        <v>94</v>
      </c>
      <c r="J48" s="8">
        <v>292</v>
      </c>
      <c r="K48" s="8">
        <v>23</v>
      </c>
      <c r="L48" s="8">
        <v>92</v>
      </c>
      <c r="M48" s="21">
        <v>7.9</v>
      </c>
      <c r="N48" s="21">
        <v>8.1</v>
      </c>
      <c r="O48" s="21">
        <v>1.04</v>
      </c>
      <c r="P48" s="21">
        <v>1.0409999999999999</v>
      </c>
      <c r="Q48" s="21">
        <v>39.6</v>
      </c>
      <c r="R48" s="21">
        <v>1.7</v>
      </c>
      <c r="S48" s="21">
        <v>49.2</v>
      </c>
      <c r="T48" s="21">
        <v>16</v>
      </c>
      <c r="U48" s="21"/>
      <c r="V48" s="21">
        <v>11.3</v>
      </c>
      <c r="W48" s="21">
        <v>7</v>
      </c>
      <c r="X48" s="21"/>
      <c r="Y48" s="21">
        <v>0.1</v>
      </c>
      <c r="Z48" s="25">
        <v>242</v>
      </c>
      <c r="AA48" s="9">
        <f t="shared" si="5"/>
        <v>0.42756183745583037</v>
      </c>
      <c r="AB48" s="8"/>
      <c r="AC48" s="21"/>
    </row>
    <row r="49" spans="1:29" x14ac:dyDescent="0.25">
      <c r="A49" s="7" t="s">
        <v>34</v>
      </c>
      <c r="B49" s="8">
        <v>346</v>
      </c>
      <c r="C49" s="8">
        <v>11</v>
      </c>
      <c r="D49" s="8">
        <v>109</v>
      </c>
      <c r="E49" s="8">
        <v>20</v>
      </c>
      <c r="F49" s="8">
        <v>82</v>
      </c>
      <c r="G49" s="8">
        <v>74</v>
      </c>
      <c r="H49" s="8">
        <v>9</v>
      </c>
      <c r="I49" s="8">
        <v>88</v>
      </c>
      <c r="J49" s="8">
        <v>224</v>
      </c>
      <c r="K49" s="8">
        <v>29</v>
      </c>
      <c r="L49" s="8">
        <v>87</v>
      </c>
      <c r="M49" s="21">
        <v>7.9</v>
      </c>
      <c r="N49" s="21">
        <v>8.1999999999999993</v>
      </c>
      <c r="O49" s="21">
        <v>1.093</v>
      </c>
      <c r="P49" s="21">
        <v>1.1719999999999999</v>
      </c>
      <c r="Q49" s="21">
        <v>36.700000000000003</v>
      </c>
      <c r="R49" s="21">
        <v>0.84</v>
      </c>
      <c r="S49" s="21">
        <v>49.1</v>
      </c>
      <c r="T49" s="21">
        <v>16</v>
      </c>
      <c r="U49" s="21"/>
      <c r="V49" s="21">
        <v>10</v>
      </c>
      <c r="W49" s="21">
        <v>7.2</v>
      </c>
      <c r="X49" s="21"/>
      <c r="Y49" s="21">
        <v>0.11</v>
      </c>
      <c r="Z49" s="25">
        <v>140</v>
      </c>
      <c r="AA49" s="9">
        <f t="shared" si="5"/>
        <v>0.40462427745664742</v>
      </c>
      <c r="AB49" s="8">
        <v>11</v>
      </c>
      <c r="AC49" s="21">
        <v>1.01</v>
      </c>
    </row>
    <row r="50" spans="1:29" x14ac:dyDescent="0.25">
      <c r="A50" s="7" t="s">
        <v>35</v>
      </c>
      <c r="B50" s="8">
        <v>462</v>
      </c>
      <c r="C50" s="8">
        <v>15</v>
      </c>
      <c r="D50" s="8">
        <v>146</v>
      </c>
      <c r="E50" s="8">
        <v>13</v>
      </c>
      <c r="F50" s="8">
        <v>91</v>
      </c>
      <c r="G50" s="8">
        <v>92</v>
      </c>
      <c r="H50" s="8">
        <v>7</v>
      </c>
      <c r="I50" s="8">
        <v>92</v>
      </c>
      <c r="J50" s="8">
        <v>288</v>
      </c>
      <c r="K50" s="8">
        <v>27</v>
      </c>
      <c r="L50" s="8">
        <v>91</v>
      </c>
      <c r="M50" s="21">
        <v>7.8</v>
      </c>
      <c r="N50" s="21">
        <v>8.1</v>
      </c>
      <c r="O50" s="21">
        <v>1.0009999999999999</v>
      </c>
      <c r="P50" s="21">
        <v>1.075</v>
      </c>
      <c r="Q50" s="21">
        <v>34.6</v>
      </c>
      <c r="R50" s="21">
        <v>1.3</v>
      </c>
      <c r="S50" s="21">
        <v>48.5</v>
      </c>
      <c r="T50" s="21">
        <v>16.399999999999999</v>
      </c>
      <c r="U50" s="21"/>
      <c r="V50" s="21">
        <v>10.9</v>
      </c>
      <c r="W50" s="21">
        <v>7.4</v>
      </c>
      <c r="X50" s="21"/>
      <c r="Y50" s="21">
        <v>0.1</v>
      </c>
      <c r="Z50" s="8">
        <v>353</v>
      </c>
      <c r="AA50" s="9">
        <f t="shared" si="5"/>
        <v>0.76406926406926412</v>
      </c>
      <c r="AB50" s="8"/>
      <c r="AC50" s="21"/>
    </row>
    <row r="51" spans="1:29" x14ac:dyDescent="0.25">
      <c r="A51" s="7" t="s">
        <v>36</v>
      </c>
      <c r="B51" s="8">
        <v>317</v>
      </c>
      <c r="C51" s="8">
        <v>10</v>
      </c>
      <c r="D51" s="8">
        <v>288</v>
      </c>
      <c r="E51" s="8">
        <v>18</v>
      </c>
      <c r="F51" s="8">
        <v>94</v>
      </c>
      <c r="G51" s="8">
        <v>130</v>
      </c>
      <c r="H51" s="8">
        <v>7</v>
      </c>
      <c r="I51" s="8">
        <v>94</v>
      </c>
      <c r="J51" s="8">
        <v>271</v>
      </c>
      <c r="K51" s="8">
        <v>24</v>
      </c>
      <c r="L51" s="8">
        <v>91</v>
      </c>
      <c r="M51" s="21">
        <v>7.8</v>
      </c>
      <c r="N51" s="21">
        <v>8</v>
      </c>
      <c r="O51" s="21">
        <v>0.875</v>
      </c>
      <c r="P51" s="21">
        <v>1.0820000000000001</v>
      </c>
      <c r="Q51" s="21">
        <v>43.1</v>
      </c>
      <c r="R51" s="21">
        <v>1.3</v>
      </c>
      <c r="S51" s="21">
        <v>54.9</v>
      </c>
      <c r="T51" s="21">
        <v>16.2</v>
      </c>
      <c r="U51" s="21"/>
      <c r="V51" s="21">
        <v>10.4</v>
      </c>
      <c r="W51" s="21">
        <v>7.3</v>
      </c>
      <c r="X51" s="21"/>
      <c r="Y51" s="21">
        <v>0.09</v>
      </c>
      <c r="Z51" s="8">
        <v>722</v>
      </c>
      <c r="AA51" s="9">
        <f t="shared" si="5"/>
        <v>2.277602523659306</v>
      </c>
      <c r="AB51" s="8"/>
      <c r="AC51" s="21"/>
    </row>
    <row r="52" spans="1:29" x14ac:dyDescent="0.25">
      <c r="A52" s="7" t="s">
        <v>37</v>
      </c>
      <c r="B52" s="8">
        <v>402</v>
      </c>
      <c r="C52" s="8">
        <v>13</v>
      </c>
      <c r="D52" s="8">
        <v>189</v>
      </c>
      <c r="E52" s="8">
        <v>24</v>
      </c>
      <c r="F52" s="8">
        <v>87</v>
      </c>
      <c r="G52" s="8">
        <v>119</v>
      </c>
      <c r="H52" s="8">
        <v>6</v>
      </c>
      <c r="I52" s="8">
        <v>95</v>
      </c>
      <c r="J52" s="8">
        <v>342</v>
      </c>
      <c r="K52" s="8">
        <v>28</v>
      </c>
      <c r="L52" s="8">
        <v>92</v>
      </c>
      <c r="M52" s="21">
        <v>8.4</v>
      </c>
      <c r="N52" s="21">
        <v>8.3000000000000007</v>
      </c>
      <c r="O52" s="21">
        <v>1.2709999999999999</v>
      </c>
      <c r="P52" s="21">
        <v>1.4259999999999999</v>
      </c>
      <c r="Q52" s="21">
        <v>35</v>
      </c>
      <c r="R52" s="21">
        <v>1.8</v>
      </c>
      <c r="S52" s="21">
        <v>51.9</v>
      </c>
      <c r="T52" s="21">
        <v>17.899999999999999</v>
      </c>
      <c r="U52" s="21"/>
      <c r="V52" s="21">
        <v>10.9</v>
      </c>
      <c r="W52" s="21">
        <v>7.9</v>
      </c>
      <c r="X52" s="21"/>
      <c r="Y52" s="21">
        <v>0.1</v>
      </c>
      <c r="Z52" s="8">
        <v>366</v>
      </c>
      <c r="AA52" s="9">
        <f t="shared" si="5"/>
        <v>0.91044776119402981</v>
      </c>
      <c r="AB52" s="8">
        <v>11</v>
      </c>
      <c r="AC52" s="21">
        <v>1.05</v>
      </c>
    </row>
    <row r="53" spans="1:29" ht="13" thickBot="1" x14ac:dyDescent="0.3">
      <c r="A53" s="7" t="s">
        <v>38</v>
      </c>
      <c r="B53" s="8">
        <v>330</v>
      </c>
      <c r="C53" s="8">
        <v>11</v>
      </c>
      <c r="D53" s="8">
        <v>210</v>
      </c>
      <c r="E53" s="8">
        <v>16</v>
      </c>
      <c r="F53" s="8">
        <v>93</v>
      </c>
      <c r="G53" s="8">
        <v>118</v>
      </c>
      <c r="H53" s="8">
        <v>8</v>
      </c>
      <c r="I53" s="8">
        <v>93</v>
      </c>
      <c r="J53" s="8">
        <v>374</v>
      </c>
      <c r="K53" s="8">
        <v>26</v>
      </c>
      <c r="L53" s="8">
        <v>93</v>
      </c>
      <c r="M53" s="21">
        <v>8</v>
      </c>
      <c r="N53" s="21">
        <v>8</v>
      </c>
      <c r="O53" s="21">
        <v>1.4670000000000001</v>
      </c>
      <c r="P53" s="21">
        <v>1.5940000000000001</v>
      </c>
      <c r="Q53" s="21">
        <v>40.799999999999997</v>
      </c>
      <c r="R53" s="21">
        <v>0.9</v>
      </c>
      <c r="S53" s="21">
        <v>56.1</v>
      </c>
      <c r="T53" s="21">
        <v>18.100000000000001</v>
      </c>
      <c r="U53" s="21"/>
      <c r="V53" s="21">
        <v>12.7</v>
      </c>
      <c r="W53" s="21">
        <v>8.1</v>
      </c>
      <c r="X53" s="21"/>
      <c r="Y53" s="21">
        <v>0.11</v>
      </c>
      <c r="Z53" s="8">
        <v>314</v>
      </c>
      <c r="AA53" s="9">
        <f t="shared" si="5"/>
        <v>0.95151515151515154</v>
      </c>
      <c r="AB53" s="8">
        <v>11</v>
      </c>
      <c r="AC53" s="21">
        <v>1.02</v>
      </c>
    </row>
    <row r="54" spans="1:29" ht="13.5" thickTop="1" thickBot="1" x14ac:dyDescent="0.3">
      <c r="A54" s="10" t="s">
        <v>53</v>
      </c>
      <c r="B54" s="24">
        <f>SUM(B42:B53)</f>
        <v>5013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4">
        <f>SUM(Z42:Z53)</f>
        <v>6491</v>
      </c>
      <c r="AA54" s="20"/>
      <c r="AB54" s="26">
        <f>SUM(AB42:AB53)</f>
        <v>88</v>
      </c>
      <c r="AC54" s="20"/>
    </row>
    <row r="55" spans="1:29" ht="13.5" thickTop="1" thickBot="1" x14ac:dyDescent="0.3">
      <c r="A55" s="19" t="s">
        <v>54</v>
      </c>
      <c r="B55" s="12">
        <f t="shared" ref="B55:W55" si="6">AVERAGE(B42:B53)</f>
        <v>417.75</v>
      </c>
      <c r="C55" s="40">
        <f t="shared" si="6"/>
        <v>13.666666666666666</v>
      </c>
      <c r="D55" s="40">
        <f t="shared" si="6"/>
        <v>201</v>
      </c>
      <c r="E55" s="40">
        <f>AVERAGE(E42:E53)</f>
        <v>22.25</v>
      </c>
      <c r="F55" s="41">
        <f>AVERAGE(F42:F53)</f>
        <v>85.916666666666671</v>
      </c>
      <c r="G55" s="40">
        <f>AVERAGE(G42:G53)</f>
        <v>151.91666666666666</v>
      </c>
      <c r="H55" s="40">
        <f>AVERAGE(H42:H53)</f>
        <v>7.75</v>
      </c>
      <c r="I55" s="41">
        <f>AVERAGE(I42:I53)</f>
        <v>94.083333333333329</v>
      </c>
      <c r="J55" s="40">
        <f t="shared" si="6"/>
        <v>368.91666666666669</v>
      </c>
      <c r="K55" s="40">
        <f>AVERAGE(K42:K53)</f>
        <v>26.916666666666668</v>
      </c>
      <c r="L55" s="41">
        <f>AVERAGE(L42:L53)</f>
        <v>92.083333333333329</v>
      </c>
      <c r="M55" s="40">
        <f t="shared" si="6"/>
        <v>7.9333333333333336</v>
      </c>
      <c r="N55" s="40">
        <f t="shared" si="6"/>
        <v>8</v>
      </c>
      <c r="O55" s="40">
        <f t="shared" si="6"/>
        <v>1.0787499999999999</v>
      </c>
      <c r="P55" s="40">
        <f t="shared" si="6"/>
        <v>1.1780833333333334</v>
      </c>
      <c r="Q55" s="40">
        <f>AVERAGE(Q42:Q53)</f>
        <v>39.666666666666671</v>
      </c>
      <c r="R55" s="40">
        <f>AVERAGE(R42:R53)</f>
        <v>1.0616666666666668</v>
      </c>
      <c r="S55" s="40">
        <f t="shared" si="6"/>
        <v>54.275000000000006</v>
      </c>
      <c r="T55" s="40">
        <f t="shared" si="6"/>
        <v>21.591666666666669</v>
      </c>
      <c r="U55" s="40"/>
      <c r="V55" s="40">
        <f t="shared" si="6"/>
        <v>11.525</v>
      </c>
      <c r="W55" s="40">
        <f t="shared" si="6"/>
        <v>7.541666666666667</v>
      </c>
      <c r="X55" s="40"/>
      <c r="Y55" s="40">
        <f>AVERAGE(Y42:Y53)</f>
        <v>9.9166666666666667E-2</v>
      </c>
      <c r="Z55" s="12">
        <f>AVERAGE(Z42:Z53)</f>
        <v>540.91666666666663</v>
      </c>
      <c r="AA55" s="40">
        <f>AVERAGE(AA42:AA53)</f>
        <v>1.4096972863523545</v>
      </c>
      <c r="AB55" s="12">
        <f>AVERAGE(AB42:AB53)</f>
        <v>11</v>
      </c>
      <c r="AC55" s="40">
        <f>AVERAGE(AC42:AC53)</f>
        <v>1.07375</v>
      </c>
    </row>
    <row r="56" spans="1:29" ht="13" thickTop="1" x14ac:dyDescent="0.25"/>
    <row r="57" spans="1:29" ht="13" thickBot="1" x14ac:dyDescent="0.3"/>
    <row r="58" spans="1:29" ht="13" thickTop="1" x14ac:dyDescent="0.25">
      <c r="A58" s="33" t="s">
        <v>1</v>
      </c>
      <c r="B58" s="16" t="s">
        <v>2</v>
      </c>
      <c r="C58" s="16" t="s">
        <v>2</v>
      </c>
      <c r="D58" s="16" t="s">
        <v>3</v>
      </c>
      <c r="E58" s="16" t="s">
        <v>4</v>
      </c>
      <c r="F58" s="22" t="s">
        <v>5</v>
      </c>
      <c r="G58" s="16" t="s">
        <v>6</v>
      </c>
      <c r="H58" s="16" t="s">
        <v>7</v>
      </c>
      <c r="I58" s="22" t="s">
        <v>8</v>
      </c>
      <c r="J58" s="16" t="s">
        <v>9</v>
      </c>
      <c r="K58" s="16" t="s">
        <v>10</v>
      </c>
      <c r="L58" s="22" t="s">
        <v>11</v>
      </c>
      <c r="M58" s="16" t="s">
        <v>12</v>
      </c>
      <c r="N58" s="16" t="s">
        <v>13</v>
      </c>
      <c r="O58" s="16" t="s">
        <v>14</v>
      </c>
      <c r="P58" s="16" t="s">
        <v>15</v>
      </c>
      <c r="Q58" s="16" t="s">
        <v>41</v>
      </c>
      <c r="R58" s="16" t="s">
        <v>42</v>
      </c>
      <c r="S58" s="16" t="s">
        <v>43</v>
      </c>
      <c r="T58" s="16" t="s">
        <v>44</v>
      </c>
      <c r="U58" s="38"/>
      <c r="V58" s="16" t="s">
        <v>45</v>
      </c>
      <c r="W58" s="16" t="s">
        <v>46</v>
      </c>
      <c r="X58" s="38"/>
      <c r="Y58" s="16" t="s">
        <v>47</v>
      </c>
      <c r="Z58" s="34" t="s">
        <v>17</v>
      </c>
      <c r="AA58" s="34" t="s">
        <v>18</v>
      </c>
      <c r="AB58" s="16" t="s">
        <v>16</v>
      </c>
      <c r="AC58" s="16" t="s">
        <v>16</v>
      </c>
    </row>
    <row r="59" spans="1:29" ht="13" thickBot="1" x14ac:dyDescent="0.3">
      <c r="A59" s="27" t="s">
        <v>55</v>
      </c>
      <c r="B59" s="17" t="s">
        <v>20</v>
      </c>
      <c r="C59" s="18" t="s">
        <v>21</v>
      </c>
      <c r="D59" s="17" t="s">
        <v>22</v>
      </c>
      <c r="E59" s="17" t="s">
        <v>22</v>
      </c>
      <c r="F59" s="23" t="s">
        <v>23</v>
      </c>
      <c r="G59" s="17" t="s">
        <v>22</v>
      </c>
      <c r="H59" s="17" t="s">
        <v>22</v>
      </c>
      <c r="I59" s="23" t="s">
        <v>23</v>
      </c>
      <c r="J59" s="17" t="s">
        <v>22</v>
      </c>
      <c r="K59" s="17" t="s">
        <v>22</v>
      </c>
      <c r="L59" s="23" t="s">
        <v>23</v>
      </c>
      <c r="M59" s="17"/>
      <c r="N59" s="17"/>
      <c r="O59" s="17"/>
      <c r="P59" s="17"/>
      <c r="Q59" s="17" t="s">
        <v>22</v>
      </c>
      <c r="R59" s="17" t="s">
        <v>22</v>
      </c>
      <c r="S59" s="17" t="s">
        <v>22</v>
      </c>
      <c r="T59" s="17" t="s">
        <v>22</v>
      </c>
      <c r="U59" s="39"/>
      <c r="V59" s="17" t="s">
        <v>22</v>
      </c>
      <c r="W59" s="17" t="s">
        <v>22</v>
      </c>
      <c r="X59" s="39"/>
      <c r="Y59" s="17"/>
      <c r="Z59" s="18" t="s">
        <v>25</v>
      </c>
      <c r="AA59" s="18" t="s">
        <v>26</v>
      </c>
      <c r="AB59" s="17" t="s">
        <v>24</v>
      </c>
      <c r="AC59" s="17" t="s">
        <v>23</v>
      </c>
    </row>
    <row r="60" spans="1:29" ht="13" thickTop="1" x14ac:dyDescent="0.25">
      <c r="A60" s="7" t="s">
        <v>27</v>
      </c>
      <c r="B60" s="8">
        <v>405</v>
      </c>
      <c r="C60" s="8">
        <v>13</v>
      </c>
      <c r="D60" s="8">
        <v>213</v>
      </c>
      <c r="E60" s="8">
        <v>25</v>
      </c>
      <c r="F60" s="8">
        <v>88</v>
      </c>
      <c r="G60" s="8">
        <v>124</v>
      </c>
      <c r="H60" s="8">
        <v>8</v>
      </c>
      <c r="I60" s="8">
        <v>94</v>
      </c>
      <c r="J60" s="8">
        <v>342</v>
      </c>
      <c r="K60" s="8">
        <v>28</v>
      </c>
      <c r="L60" s="8">
        <v>92</v>
      </c>
      <c r="M60" s="21">
        <v>8</v>
      </c>
      <c r="N60" s="21">
        <v>8</v>
      </c>
      <c r="O60" s="21">
        <v>2.2919999999999998</v>
      </c>
      <c r="P60" s="21">
        <v>1.7649999999999999</v>
      </c>
      <c r="Q60" s="21">
        <v>30.6</v>
      </c>
      <c r="R60" s="21">
        <v>1.2</v>
      </c>
      <c r="S60" s="21">
        <v>49</v>
      </c>
      <c r="T60" s="21">
        <v>20.7</v>
      </c>
      <c r="U60" s="21"/>
      <c r="V60" s="21">
        <v>13.6</v>
      </c>
      <c r="W60" s="21">
        <v>9.5</v>
      </c>
      <c r="X60" s="21"/>
      <c r="Y60" s="21">
        <v>0.1</v>
      </c>
      <c r="Z60" s="8">
        <v>371</v>
      </c>
      <c r="AA60" s="9">
        <f t="shared" ref="AA60:AA71" si="7">Z60/B60</f>
        <v>0.91604938271604941</v>
      </c>
      <c r="AB60" s="8">
        <v>11</v>
      </c>
      <c r="AC60" s="21">
        <v>1.22</v>
      </c>
    </row>
    <row r="61" spans="1:29" x14ac:dyDescent="0.25">
      <c r="A61" s="7" t="s">
        <v>28</v>
      </c>
      <c r="B61" s="8">
        <v>336</v>
      </c>
      <c r="C61" s="8">
        <v>12</v>
      </c>
      <c r="D61" s="8">
        <v>307</v>
      </c>
      <c r="E61" s="8">
        <v>28</v>
      </c>
      <c r="F61" s="8">
        <v>91</v>
      </c>
      <c r="G61" s="8">
        <v>226</v>
      </c>
      <c r="H61" s="8">
        <v>9</v>
      </c>
      <c r="I61" s="8">
        <v>96</v>
      </c>
      <c r="J61" s="8">
        <v>563</v>
      </c>
      <c r="K61" s="8">
        <v>27</v>
      </c>
      <c r="L61" s="8">
        <v>95</v>
      </c>
      <c r="M61" s="21">
        <v>8.4</v>
      </c>
      <c r="N61" s="21">
        <v>8.4</v>
      </c>
      <c r="O61" s="21">
        <v>1.712</v>
      </c>
      <c r="P61" s="21">
        <v>1.917</v>
      </c>
      <c r="Q61" s="21">
        <v>59.1</v>
      </c>
      <c r="R61" s="21">
        <v>1.1000000000000001</v>
      </c>
      <c r="S61" s="21">
        <v>83.4</v>
      </c>
      <c r="T61" s="21">
        <v>22.9</v>
      </c>
      <c r="U61" s="21"/>
      <c r="V61" s="21">
        <v>15.7</v>
      </c>
      <c r="W61" s="21">
        <v>9.1999999999999993</v>
      </c>
      <c r="X61" s="21"/>
      <c r="Y61" s="21">
        <v>0.11</v>
      </c>
      <c r="Z61" s="8">
        <v>420</v>
      </c>
      <c r="AA61" s="9">
        <f t="shared" si="7"/>
        <v>1.25</v>
      </c>
      <c r="AB61" s="8">
        <v>11</v>
      </c>
      <c r="AC61" s="21">
        <v>1.1000000000000001</v>
      </c>
    </row>
    <row r="62" spans="1:29" x14ac:dyDescent="0.25">
      <c r="A62" s="7" t="s">
        <v>29</v>
      </c>
      <c r="B62" s="8">
        <v>475</v>
      </c>
      <c r="C62" s="8">
        <v>16</v>
      </c>
      <c r="D62" s="8">
        <v>109</v>
      </c>
      <c r="E62" s="8">
        <v>38</v>
      </c>
      <c r="F62" s="28">
        <f t="shared" ref="F62:F71" si="8">+(D62-E62)/D62</f>
        <v>0.65137614678899081</v>
      </c>
      <c r="G62" s="8">
        <v>100</v>
      </c>
      <c r="H62" s="8">
        <v>6</v>
      </c>
      <c r="I62" s="28">
        <f t="shared" ref="I62:I71" si="9">+(G62-H62)/G62</f>
        <v>0.94</v>
      </c>
      <c r="J62" s="8">
        <v>263</v>
      </c>
      <c r="K62" s="8">
        <v>31</v>
      </c>
      <c r="L62" s="28">
        <f t="shared" ref="L62:L71" si="10">+(J62-K62)/J62</f>
        <v>0.88212927756653992</v>
      </c>
      <c r="M62" s="21">
        <v>7.45</v>
      </c>
      <c r="N62" s="21">
        <v>7.55</v>
      </c>
      <c r="O62" s="21">
        <v>2.4740000000000002</v>
      </c>
      <c r="P62" s="21">
        <v>2.0110000000000001</v>
      </c>
      <c r="Q62" s="21">
        <v>20.2</v>
      </c>
      <c r="R62" s="21">
        <v>1.8</v>
      </c>
      <c r="S62" s="21">
        <v>41.41</v>
      </c>
      <c r="T62" s="21">
        <v>21.2</v>
      </c>
      <c r="U62" s="21"/>
      <c r="V62" s="21">
        <v>12.2</v>
      </c>
      <c r="W62" s="21">
        <v>7.2</v>
      </c>
      <c r="X62" s="21"/>
      <c r="Y62" s="21">
        <v>0.1</v>
      </c>
      <c r="Z62" s="8">
        <v>285</v>
      </c>
      <c r="AA62" s="9">
        <f t="shared" si="7"/>
        <v>0.6</v>
      </c>
      <c r="AB62" s="8">
        <v>11</v>
      </c>
      <c r="AC62" s="21">
        <v>2.02</v>
      </c>
    </row>
    <row r="63" spans="1:29" x14ac:dyDescent="0.25">
      <c r="A63" s="7" t="s">
        <v>30</v>
      </c>
      <c r="B63" s="8">
        <v>241</v>
      </c>
      <c r="C63" s="8">
        <v>8</v>
      </c>
      <c r="D63" s="8">
        <v>132</v>
      </c>
      <c r="E63" s="8">
        <v>11</v>
      </c>
      <c r="F63" s="28">
        <f t="shared" si="8"/>
        <v>0.91666666666666663</v>
      </c>
      <c r="G63" s="8">
        <v>184</v>
      </c>
      <c r="H63" s="8">
        <v>10</v>
      </c>
      <c r="I63" s="28">
        <f t="shared" si="9"/>
        <v>0.94565217391304346</v>
      </c>
      <c r="J63" s="8">
        <v>359</v>
      </c>
      <c r="K63" s="8">
        <v>24</v>
      </c>
      <c r="L63" s="28">
        <f t="shared" si="10"/>
        <v>0.93314763231197773</v>
      </c>
      <c r="M63" s="21">
        <v>7.16</v>
      </c>
      <c r="N63" s="21">
        <v>7.61</v>
      </c>
      <c r="O63" s="21">
        <v>2.3730000000000002</v>
      </c>
      <c r="P63" s="21">
        <v>2.2959999999999998</v>
      </c>
      <c r="Q63" s="21">
        <v>24.6</v>
      </c>
      <c r="R63" s="21">
        <v>0.9</v>
      </c>
      <c r="S63" s="21">
        <v>33</v>
      </c>
      <c r="T63" s="21">
        <v>13.4</v>
      </c>
      <c r="U63" s="21"/>
      <c r="V63" s="21">
        <v>12.2</v>
      </c>
      <c r="W63" s="21">
        <v>6.1</v>
      </c>
      <c r="X63" s="21"/>
      <c r="Y63" s="21">
        <v>0.09</v>
      </c>
      <c r="Z63" s="8">
        <v>513</v>
      </c>
      <c r="AA63" s="9">
        <f t="shared" si="7"/>
        <v>2.1286307053941909</v>
      </c>
      <c r="AB63" s="8">
        <v>11</v>
      </c>
      <c r="AC63" s="21">
        <v>1.27</v>
      </c>
    </row>
    <row r="64" spans="1:29" x14ac:dyDescent="0.25">
      <c r="A64" s="7" t="s">
        <v>52</v>
      </c>
      <c r="B64" s="8">
        <v>334</v>
      </c>
      <c r="C64" s="8">
        <v>11</v>
      </c>
      <c r="D64" s="8">
        <v>281</v>
      </c>
      <c r="E64" s="8">
        <v>11</v>
      </c>
      <c r="F64" s="28">
        <f t="shared" si="8"/>
        <v>0.96085409252669041</v>
      </c>
      <c r="G64" s="8">
        <v>217</v>
      </c>
      <c r="H64" s="8">
        <v>9</v>
      </c>
      <c r="I64" s="28">
        <f t="shared" si="9"/>
        <v>0.95852534562211977</v>
      </c>
      <c r="J64" s="8">
        <v>458</v>
      </c>
      <c r="K64" s="8">
        <v>22</v>
      </c>
      <c r="L64" s="28">
        <f t="shared" si="10"/>
        <v>0.95196506550218341</v>
      </c>
      <c r="M64" s="21">
        <v>7.77</v>
      </c>
      <c r="N64" s="21">
        <v>8.0299999999999994</v>
      </c>
      <c r="O64" s="21">
        <v>2.3540000000000001</v>
      </c>
      <c r="P64" s="21">
        <v>2.3039999999999998</v>
      </c>
      <c r="Q64" s="21">
        <v>27.5</v>
      </c>
      <c r="R64" s="21">
        <v>1.2</v>
      </c>
      <c r="S64" s="21">
        <v>35.299999999999997</v>
      </c>
      <c r="T64" s="21">
        <v>11.7</v>
      </c>
      <c r="U64" s="21"/>
      <c r="V64" s="21">
        <v>11.9</v>
      </c>
      <c r="W64" s="21">
        <v>7.7</v>
      </c>
      <c r="X64" s="21"/>
      <c r="Y64" s="21">
        <v>0.08</v>
      </c>
      <c r="Z64" s="8">
        <v>450</v>
      </c>
      <c r="AA64" s="9">
        <f t="shared" si="7"/>
        <v>1.347305389221557</v>
      </c>
      <c r="AB64" s="8">
        <v>11</v>
      </c>
      <c r="AC64" s="21">
        <v>1</v>
      </c>
    </row>
    <row r="65" spans="1:29" x14ac:dyDescent="0.25">
      <c r="A65" s="7" t="s">
        <v>32</v>
      </c>
      <c r="B65" s="8">
        <v>973</v>
      </c>
      <c r="C65" s="8">
        <v>32</v>
      </c>
      <c r="D65" s="8">
        <v>419</v>
      </c>
      <c r="E65" s="8">
        <v>16</v>
      </c>
      <c r="F65" s="28">
        <f t="shared" si="8"/>
        <v>0.96181384248210022</v>
      </c>
      <c r="G65" s="8">
        <v>163</v>
      </c>
      <c r="H65" s="8">
        <v>8</v>
      </c>
      <c r="I65" s="28">
        <f t="shared" si="9"/>
        <v>0.95092024539877296</v>
      </c>
      <c r="J65" s="8">
        <v>358</v>
      </c>
      <c r="K65" s="8">
        <v>15</v>
      </c>
      <c r="L65" s="28">
        <f t="shared" si="10"/>
        <v>0.95810055865921784</v>
      </c>
      <c r="M65" s="21">
        <v>7.22</v>
      </c>
      <c r="N65" s="21">
        <v>7.43</v>
      </c>
      <c r="O65" s="21">
        <v>1.536</v>
      </c>
      <c r="P65" s="21">
        <v>1.1990000000000001</v>
      </c>
      <c r="Q65" s="21">
        <v>76.3</v>
      </c>
      <c r="R65" s="21">
        <v>0.7</v>
      </c>
      <c r="S65" s="21">
        <v>92.3</v>
      </c>
      <c r="T65" s="21">
        <v>5.4</v>
      </c>
      <c r="U65" s="21"/>
      <c r="V65" s="21">
        <v>11</v>
      </c>
      <c r="W65" s="21">
        <v>5.4</v>
      </c>
      <c r="X65" s="21"/>
      <c r="Y65" s="21">
        <v>0.05</v>
      </c>
      <c r="Z65" s="8">
        <v>263</v>
      </c>
      <c r="AA65" s="9">
        <f t="shared" si="7"/>
        <v>0.27029804727646456</v>
      </c>
      <c r="AB65" s="8">
        <v>0</v>
      </c>
      <c r="AC65" s="21">
        <v>0</v>
      </c>
    </row>
    <row r="66" spans="1:29" x14ac:dyDescent="0.25">
      <c r="A66" s="7" t="s">
        <v>33</v>
      </c>
      <c r="B66" s="8">
        <v>323</v>
      </c>
      <c r="C66" s="8">
        <v>10</v>
      </c>
      <c r="D66" s="8">
        <v>70</v>
      </c>
      <c r="E66" s="8">
        <v>13</v>
      </c>
      <c r="F66" s="28">
        <f t="shared" si="8"/>
        <v>0.81428571428571428</v>
      </c>
      <c r="G66" s="8">
        <v>107</v>
      </c>
      <c r="H66" s="8">
        <v>10</v>
      </c>
      <c r="I66" s="28">
        <f t="shared" si="9"/>
        <v>0.90654205607476634</v>
      </c>
      <c r="J66" s="8">
        <v>224</v>
      </c>
      <c r="K66" s="8">
        <v>34</v>
      </c>
      <c r="L66" s="28">
        <f t="shared" si="10"/>
        <v>0.8482142857142857</v>
      </c>
      <c r="M66" s="21">
        <v>8.1</v>
      </c>
      <c r="N66" s="21">
        <v>7.5</v>
      </c>
      <c r="O66" s="21">
        <v>2.0030000000000001</v>
      </c>
      <c r="P66" s="21">
        <v>2.0072000000000001</v>
      </c>
      <c r="Q66" s="21">
        <v>16.100000000000001</v>
      </c>
      <c r="R66" s="21">
        <v>1</v>
      </c>
      <c r="S66" s="21">
        <v>27</v>
      </c>
      <c r="T66" s="21">
        <v>10.1</v>
      </c>
      <c r="U66" s="21"/>
      <c r="V66" s="21">
        <v>7.3</v>
      </c>
      <c r="W66" s="21">
        <v>6</v>
      </c>
      <c r="X66" s="21"/>
      <c r="Y66" s="21">
        <v>0.03</v>
      </c>
      <c r="Z66" s="25">
        <v>230</v>
      </c>
      <c r="AA66" s="9">
        <f t="shared" si="7"/>
        <v>0.71207430340557276</v>
      </c>
      <c r="AB66" s="8">
        <v>11</v>
      </c>
      <c r="AC66" s="21">
        <v>1</v>
      </c>
    </row>
    <row r="67" spans="1:29" x14ac:dyDescent="0.25">
      <c r="A67" s="7" t="s">
        <v>34</v>
      </c>
      <c r="B67" s="8">
        <v>300</v>
      </c>
      <c r="C67" s="8">
        <v>10</v>
      </c>
      <c r="D67" s="8">
        <v>165</v>
      </c>
      <c r="E67" s="8">
        <v>15</v>
      </c>
      <c r="F67" s="28">
        <f t="shared" si="8"/>
        <v>0.90909090909090906</v>
      </c>
      <c r="G67" s="8">
        <v>188</v>
      </c>
      <c r="H67" s="8">
        <v>9</v>
      </c>
      <c r="I67" s="28">
        <f t="shared" si="9"/>
        <v>0.9521276595744681</v>
      </c>
      <c r="J67" s="8">
        <v>289</v>
      </c>
      <c r="K67" s="8">
        <v>27</v>
      </c>
      <c r="L67" s="28">
        <f t="shared" si="10"/>
        <v>0.90657439446366783</v>
      </c>
      <c r="M67" s="21">
        <v>7.6</v>
      </c>
      <c r="N67" s="21">
        <v>8.1</v>
      </c>
      <c r="O67" s="21">
        <v>2.367</v>
      </c>
      <c r="P67" s="21">
        <v>2.5259999999999998</v>
      </c>
      <c r="Q67" s="21">
        <v>11.9</v>
      </c>
      <c r="R67" s="21">
        <v>1</v>
      </c>
      <c r="S67" s="21">
        <v>25.9</v>
      </c>
      <c r="T67" s="21">
        <v>15.2</v>
      </c>
      <c r="U67" s="21"/>
      <c r="V67" s="21">
        <v>13.6</v>
      </c>
      <c r="W67" s="21">
        <v>8.1</v>
      </c>
      <c r="X67" s="21"/>
      <c r="Y67" s="21">
        <v>0.04</v>
      </c>
      <c r="Z67" s="25">
        <v>119</v>
      </c>
      <c r="AA67" s="9">
        <f t="shared" si="7"/>
        <v>0.39666666666666667</v>
      </c>
      <c r="AB67" s="8">
        <v>0</v>
      </c>
      <c r="AC67" s="21">
        <v>0</v>
      </c>
    </row>
    <row r="68" spans="1:29" x14ac:dyDescent="0.25">
      <c r="A68" s="7" t="s">
        <v>35</v>
      </c>
      <c r="B68" s="8">
        <v>424</v>
      </c>
      <c r="C68" s="8">
        <v>14</v>
      </c>
      <c r="D68" s="8">
        <v>110</v>
      </c>
      <c r="E68" s="8">
        <v>21</v>
      </c>
      <c r="F68" s="28">
        <f t="shared" si="8"/>
        <v>0.80909090909090908</v>
      </c>
      <c r="G68" s="8">
        <v>79</v>
      </c>
      <c r="H68" s="8">
        <v>7</v>
      </c>
      <c r="I68" s="28">
        <f t="shared" si="9"/>
        <v>0.91139240506329111</v>
      </c>
      <c r="J68" s="8">
        <v>190</v>
      </c>
      <c r="K68" s="8">
        <v>27</v>
      </c>
      <c r="L68" s="28">
        <f t="shared" si="10"/>
        <v>0.85789473684210527</v>
      </c>
      <c r="M68" s="21">
        <v>7.6</v>
      </c>
      <c r="N68" s="21">
        <v>7.4</v>
      </c>
      <c r="O68" s="21">
        <v>2.0579999999999998</v>
      </c>
      <c r="P68" s="21">
        <v>2.12</v>
      </c>
      <c r="Q68" s="21">
        <v>10.199999999999999</v>
      </c>
      <c r="R68" s="21">
        <v>0.5</v>
      </c>
      <c r="S68" s="21">
        <v>23.1</v>
      </c>
      <c r="T68" s="21">
        <v>12.8</v>
      </c>
      <c r="U68" s="21"/>
      <c r="V68" s="21">
        <v>9.8000000000000007</v>
      </c>
      <c r="W68" s="21">
        <v>5.3</v>
      </c>
      <c r="X68" s="21"/>
      <c r="Y68" s="21">
        <v>0.03</v>
      </c>
      <c r="Z68" s="8">
        <v>445</v>
      </c>
      <c r="AA68" s="9">
        <f t="shared" si="7"/>
        <v>1.0495283018867925</v>
      </c>
      <c r="AB68" s="8">
        <v>11</v>
      </c>
      <c r="AC68" s="21">
        <v>1.21</v>
      </c>
    </row>
    <row r="69" spans="1:29" x14ac:dyDescent="0.25">
      <c r="A69" s="7" t="s">
        <v>36</v>
      </c>
      <c r="B69" s="8">
        <v>2542</v>
      </c>
      <c r="C69" s="8">
        <v>82</v>
      </c>
      <c r="D69" s="8">
        <v>354</v>
      </c>
      <c r="E69" s="8">
        <v>11</v>
      </c>
      <c r="F69" s="28">
        <f t="shared" si="8"/>
        <v>0.96892655367231639</v>
      </c>
      <c r="G69" s="8">
        <v>287</v>
      </c>
      <c r="H69" s="8">
        <v>8</v>
      </c>
      <c r="I69" s="28">
        <f t="shared" si="9"/>
        <v>0.97212543554006969</v>
      </c>
      <c r="J69" s="8">
        <v>648</v>
      </c>
      <c r="K69" s="8">
        <v>38</v>
      </c>
      <c r="L69" s="28">
        <f t="shared" si="10"/>
        <v>0.94135802469135799</v>
      </c>
      <c r="M69" s="21">
        <v>7.9</v>
      </c>
      <c r="N69" s="21">
        <v>7.9</v>
      </c>
      <c r="O69" s="21">
        <v>2.585</v>
      </c>
      <c r="P69" s="21">
        <v>2.242</v>
      </c>
      <c r="Q69" s="21">
        <v>55.3</v>
      </c>
      <c r="R69" s="21">
        <v>0.6</v>
      </c>
      <c r="S69" s="21">
        <v>97.8</v>
      </c>
      <c r="T69" s="21">
        <v>31.1</v>
      </c>
      <c r="U69" s="21"/>
      <c r="V69" s="21">
        <v>10.7</v>
      </c>
      <c r="W69" s="21">
        <v>7.1</v>
      </c>
      <c r="X69" s="21"/>
      <c r="Y69" s="21">
        <v>0.04</v>
      </c>
      <c r="Z69" s="8">
        <v>730</v>
      </c>
      <c r="AA69" s="9">
        <f t="shared" si="7"/>
        <v>0.28717545239968528</v>
      </c>
      <c r="AB69" s="8">
        <v>11</v>
      </c>
      <c r="AC69" s="21">
        <v>1.29</v>
      </c>
    </row>
    <row r="70" spans="1:29" x14ac:dyDescent="0.25">
      <c r="A70" s="7" t="s">
        <v>37</v>
      </c>
      <c r="B70" s="8">
        <v>4496</v>
      </c>
      <c r="C70" s="8">
        <v>150</v>
      </c>
      <c r="D70" s="8">
        <v>111</v>
      </c>
      <c r="E70" s="8">
        <v>29</v>
      </c>
      <c r="F70" s="28">
        <f t="shared" si="8"/>
        <v>0.73873873873873874</v>
      </c>
      <c r="G70" s="8">
        <v>120</v>
      </c>
      <c r="H70" s="8">
        <v>9</v>
      </c>
      <c r="I70" s="28">
        <f t="shared" si="9"/>
        <v>0.92500000000000004</v>
      </c>
      <c r="J70" s="8">
        <v>310</v>
      </c>
      <c r="K70" s="8">
        <v>49</v>
      </c>
      <c r="L70" s="28">
        <f t="shared" si="10"/>
        <v>0.84193548387096773</v>
      </c>
      <c r="M70" s="21">
        <v>8.1</v>
      </c>
      <c r="N70" s="21">
        <v>7.7</v>
      </c>
      <c r="O70" s="21">
        <v>3.008</v>
      </c>
      <c r="P70" s="21">
        <v>3.004</v>
      </c>
      <c r="Q70" s="21">
        <v>3.1</v>
      </c>
      <c r="R70" s="21">
        <v>1.8</v>
      </c>
      <c r="S70" s="21">
        <v>13.6</v>
      </c>
      <c r="T70" s="21">
        <v>12.3</v>
      </c>
      <c r="U70" s="21"/>
      <c r="V70" s="21">
        <v>5.6</v>
      </c>
      <c r="W70" s="21">
        <v>4.5</v>
      </c>
      <c r="X70" s="21"/>
      <c r="Y70" s="21">
        <v>0.03</v>
      </c>
      <c r="Z70" s="8">
        <v>896</v>
      </c>
      <c r="AA70" s="9">
        <f t="shared" si="7"/>
        <v>0.199288256227758</v>
      </c>
      <c r="AB70" s="8">
        <v>11</v>
      </c>
      <c r="AC70" s="21">
        <v>1.1599999999999999</v>
      </c>
    </row>
    <row r="71" spans="1:29" ht="13" thickBot="1" x14ac:dyDescent="0.3">
      <c r="A71" s="7" t="s">
        <v>38</v>
      </c>
      <c r="B71" s="8">
        <v>5452</v>
      </c>
      <c r="C71" s="8">
        <v>176</v>
      </c>
      <c r="D71" s="8">
        <v>83</v>
      </c>
      <c r="E71" s="8">
        <v>14</v>
      </c>
      <c r="F71" s="28">
        <f t="shared" si="8"/>
        <v>0.83132530120481929</v>
      </c>
      <c r="G71" s="8">
        <v>107</v>
      </c>
      <c r="H71" s="8">
        <v>7</v>
      </c>
      <c r="I71" s="28">
        <f t="shared" si="9"/>
        <v>0.93457943925233644</v>
      </c>
      <c r="J71" s="8">
        <v>218</v>
      </c>
      <c r="K71" s="8">
        <v>51</v>
      </c>
      <c r="L71" s="28">
        <f t="shared" si="10"/>
        <v>0.76605504587155959</v>
      </c>
      <c r="M71" s="21">
        <v>8</v>
      </c>
      <c r="N71" s="21">
        <v>8</v>
      </c>
      <c r="O71" s="21">
        <v>3.04</v>
      </c>
      <c r="P71" s="21">
        <v>3.661</v>
      </c>
      <c r="Q71" s="21">
        <v>26.9</v>
      </c>
      <c r="R71" s="21">
        <v>0.3</v>
      </c>
      <c r="S71" s="21">
        <v>41.1</v>
      </c>
      <c r="T71" s="21">
        <v>8.4</v>
      </c>
      <c r="U71" s="21"/>
      <c r="V71" s="21">
        <v>5.0999999999999996</v>
      </c>
      <c r="W71" s="21">
        <v>1.6</v>
      </c>
      <c r="X71" s="21"/>
      <c r="Y71" s="21">
        <v>0.02</v>
      </c>
      <c r="Z71" s="8">
        <v>857</v>
      </c>
      <c r="AA71" s="9">
        <f t="shared" si="7"/>
        <v>0.15719002201027146</v>
      </c>
      <c r="AB71" s="8">
        <v>0</v>
      </c>
      <c r="AC71" s="21">
        <v>0</v>
      </c>
    </row>
    <row r="72" spans="1:29" ht="13.5" thickTop="1" thickBot="1" x14ac:dyDescent="0.3">
      <c r="A72" s="10" t="s">
        <v>56</v>
      </c>
      <c r="B72" s="24">
        <f>SUM(B60:B71)</f>
        <v>16301</v>
      </c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4">
        <f>SUM(Z60:Z71)</f>
        <v>5579</v>
      </c>
      <c r="AA72" s="20"/>
      <c r="AB72" s="26">
        <f>SUM(AB60:AB71)</f>
        <v>99</v>
      </c>
      <c r="AC72" s="20"/>
    </row>
    <row r="73" spans="1:29" ht="13.5" thickTop="1" thickBot="1" x14ac:dyDescent="0.3">
      <c r="A73" s="19" t="s">
        <v>57</v>
      </c>
      <c r="B73" s="12">
        <f t="shared" ref="B73:W73" si="11">AVERAGE(B60:B71)</f>
        <v>1358.4166666666667</v>
      </c>
      <c r="C73" s="40">
        <f t="shared" si="11"/>
        <v>44.5</v>
      </c>
      <c r="D73" s="40">
        <f t="shared" si="11"/>
        <v>196.16666666666666</v>
      </c>
      <c r="E73" s="40">
        <f>AVERAGE(E60:E71)</f>
        <v>19.333333333333332</v>
      </c>
      <c r="F73" s="41">
        <f>AVERAGE(F60:F71)</f>
        <v>15.630180739545652</v>
      </c>
      <c r="G73" s="40">
        <f>AVERAGE(G60:G71)</f>
        <v>158.5</v>
      </c>
      <c r="H73" s="40">
        <f>AVERAGE(H60:H71)</f>
        <v>8.3333333333333339</v>
      </c>
      <c r="I73" s="41">
        <f>AVERAGE(I60:I71)</f>
        <v>16.616405396703239</v>
      </c>
      <c r="J73" s="40">
        <f t="shared" si="11"/>
        <v>351.83333333333331</v>
      </c>
      <c r="K73" s="40">
        <f>AVERAGE(K60:K71)</f>
        <v>31.083333333333332</v>
      </c>
      <c r="L73" s="41">
        <f>AVERAGE(L60:L71)</f>
        <v>16.323947875457822</v>
      </c>
      <c r="M73" s="40">
        <f t="shared" si="11"/>
        <v>7.7749999999999995</v>
      </c>
      <c r="N73" s="40">
        <f t="shared" si="11"/>
        <v>7.8016666666666667</v>
      </c>
      <c r="O73" s="40">
        <f t="shared" si="11"/>
        <v>2.3168333333333329</v>
      </c>
      <c r="P73" s="40">
        <f t="shared" si="11"/>
        <v>2.2543500000000001</v>
      </c>
      <c r="Q73" s="40">
        <f>AVERAGE(Q60:Q71)</f>
        <v>30.150000000000002</v>
      </c>
      <c r="R73" s="40">
        <f>AVERAGE(R60:R71)</f>
        <v>1.0083333333333335</v>
      </c>
      <c r="S73" s="40">
        <f t="shared" si="11"/>
        <v>46.909166666666671</v>
      </c>
      <c r="T73" s="40">
        <f t="shared" si="11"/>
        <v>15.433333333333335</v>
      </c>
      <c r="U73" s="40"/>
      <c r="V73" s="40">
        <f t="shared" si="11"/>
        <v>10.725</v>
      </c>
      <c r="W73" s="40">
        <f t="shared" si="11"/>
        <v>6.4749999999999988</v>
      </c>
      <c r="X73" s="40"/>
      <c r="Y73" s="40">
        <f>AVERAGE(Y60:Y71)</f>
        <v>6.0000000000000019E-2</v>
      </c>
      <c r="Z73" s="12">
        <f>AVERAGE(Z60:Z71)</f>
        <v>464.91666666666669</v>
      </c>
      <c r="AA73" s="40">
        <f>AVERAGE(AA60:AA71)</f>
        <v>0.77618387726708393</v>
      </c>
      <c r="AB73" s="12">
        <f>AVERAGE(AB60:AB71)</f>
        <v>8.25</v>
      </c>
      <c r="AC73" s="40">
        <f>AVERAGE(AC60:AC71)</f>
        <v>0.93916666666666659</v>
      </c>
    </row>
    <row r="74" spans="1:29" ht="13" thickTop="1" x14ac:dyDescent="0.25"/>
    <row r="75" spans="1:29" ht="13" thickBot="1" x14ac:dyDescent="0.3"/>
    <row r="76" spans="1:29" ht="13" thickTop="1" x14ac:dyDescent="0.25">
      <c r="A76" s="33" t="s">
        <v>1</v>
      </c>
      <c r="B76" s="16" t="s">
        <v>2</v>
      </c>
      <c r="C76" s="16" t="s">
        <v>2</v>
      </c>
      <c r="D76" s="16" t="s">
        <v>3</v>
      </c>
      <c r="E76" s="16" t="s">
        <v>4</v>
      </c>
      <c r="F76" s="22" t="s">
        <v>5</v>
      </c>
      <c r="G76" s="16" t="s">
        <v>6</v>
      </c>
      <c r="H76" s="16" t="s">
        <v>7</v>
      </c>
      <c r="I76" s="22" t="s">
        <v>8</v>
      </c>
      <c r="J76" s="16" t="s">
        <v>9</v>
      </c>
      <c r="K76" s="16" t="s">
        <v>10</v>
      </c>
      <c r="L76" s="22" t="s">
        <v>11</v>
      </c>
      <c r="M76" s="16" t="s">
        <v>12</v>
      </c>
      <c r="N76" s="16" t="s">
        <v>13</v>
      </c>
      <c r="O76" s="16" t="s">
        <v>14</v>
      </c>
      <c r="P76" s="16" t="s">
        <v>15</v>
      </c>
      <c r="Q76" s="16" t="s">
        <v>41</v>
      </c>
      <c r="R76" s="16" t="s">
        <v>42</v>
      </c>
      <c r="S76" s="16" t="s">
        <v>43</v>
      </c>
      <c r="T76" s="16" t="s">
        <v>44</v>
      </c>
      <c r="U76" s="38"/>
      <c r="V76" s="16" t="s">
        <v>45</v>
      </c>
      <c r="W76" s="16" t="s">
        <v>46</v>
      </c>
      <c r="X76" s="38"/>
      <c r="Y76" s="16" t="s">
        <v>47</v>
      </c>
      <c r="Z76" s="34" t="s">
        <v>17</v>
      </c>
      <c r="AA76" s="34" t="s">
        <v>18</v>
      </c>
      <c r="AB76" s="16" t="s">
        <v>16</v>
      </c>
      <c r="AC76" s="16" t="s">
        <v>16</v>
      </c>
    </row>
    <row r="77" spans="1:29" ht="13" thickBot="1" x14ac:dyDescent="0.3">
      <c r="A77" s="27" t="s">
        <v>58</v>
      </c>
      <c r="B77" s="17" t="s">
        <v>20</v>
      </c>
      <c r="C77" s="18" t="s">
        <v>21</v>
      </c>
      <c r="D77" s="17" t="s">
        <v>22</v>
      </c>
      <c r="E77" s="17" t="s">
        <v>22</v>
      </c>
      <c r="F77" s="23" t="s">
        <v>23</v>
      </c>
      <c r="G77" s="17" t="s">
        <v>22</v>
      </c>
      <c r="H77" s="17" t="s">
        <v>22</v>
      </c>
      <c r="I77" s="23" t="s">
        <v>23</v>
      </c>
      <c r="J77" s="17" t="s">
        <v>22</v>
      </c>
      <c r="K77" s="17" t="s">
        <v>22</v>
      </c>
      <c r="L77" s="23" t="s">
        <v>23</v>
      </c>
      <c r="M77" s="17"/>
      <c r="N77" s="17"/>
      <c r="O77" s="17"/>
      <c r="P77" s="17"/>
      <c r="Q77" s="17" t="s">
        <v>22</v>
      </c>
      <c r="R77" s="17" t="s">
        <v>22</v>
      </c>
      <c r="S77" s="17" t="s">
        <v>22</v>
      </c>
      <c r="T77" s="17" t="s">
        <v>22</v>
      </c>
      <c r="U77" s="39"/>
      <c r="V77" s="17" t="s">
        <v>22</v>
      </c>
      <c r="W77" s="17" t="s">
        <v>22</v>
      </c>
      <c r="X77" s="39"/>
      <c r="Y77" s="17"/>
      <c r="Z77" s="18" t="s">
        <v>25</v>
      </c>
      <c r="AA77" s="18" t="s">
        <v>26</v>
      </c>
      <c r="AB77" s="17" t="s">
        <v>24</v>
      </c>
      <c r="AC77" s="17" t="s">
        <v>23</v>
      </c>
    </row>
    <row r="78" spans="1:29" ht="13" thickTop="1" x14ac:dyDescent="0.25">
      <c r="A78" s="7" t="s">
        <v>27</v>
      </c>
      <c r="B78" s="8">
        <v>3595</v>
      </c>
      <c r="C78" s="8">
        <v>116</v>
      </c>
      <c r="D78" s="8">
        <v>51</v>
      </c>
      <c r="E78" s="8">
        <v>14</v>
      </c>
      <c r="F78" s="29">
        <f t="shared" ref="F78:F89" si="12">+(D78-E78)/D78</f>
        <v>0.72549019607843135</v>
      </c>
      <c r="G78" s="8">
        <v>43</v>
      </c>
      <c r="H78" s="8">
        <v>5</v>
      </c>
      <c r="I78" s="29">
        <f>+(G78-H78)/G78</f>
        <v>0.88372093023255816</v>
      </c>
      <c r="J78" s="8">
        <v>129</v>
      </c>
      <c r="K78" s="8">
        <v>55</v>
      </c>
      <c r="L78" s="29">
        <f t="shared" ref="L78:L89" si="13">+(J78-K78)/J78</f>
        <v>0.5736434108527132</v>
      </c>
      <c r="M78" s="21">
        <v>7.9</v>
      </c>
      <c r="N78" s="21">
        <v>8</v>
      </c>
      <c r="O78" s="8">
        <v>3711</v>
      </c>
      <c r="P78" s="8">
        <v>3773</v>
      </c>
      <c r="Q78" s="21">
        <v>2.8</v>
      </c>
      <c r="R78" s="21">
        <v>0.8</v>
      </c>
      <c r="S78" s="21">
        <v>16</v>
      </c>
      <c r="T78" s="21">
        <v>13.2</v>
      </c>
      <c r="U78" s="21"/>
      <c r="V78" s="21">
        <v>1.5</v>
      </c>
      <c r="W78" s="21">
        <v>0.8</v>
      </c>
      <c r="X78" s="21"/>
      <c r="Y78" s="21">
        <v>0.01</v>
      </c>
      <c r="Z78" s="8">
        <v>356</v>
      </c>
      <c r="AA78" s="9">
        <f t="shared" ref="AA78:AA89" si="14">Z78/B78</f>
        <v>9.9026425591098755E-2</v>
      </c>
      <c r="AB78" s="8">
        <v>0</v>
      </c>
      <c r="AC78" s="21">
        <v>0</v>
      </c>
    </row>
    <row r="79" spans="1:29" x14ac:dyDescent="0.25">
      <c r="A79" s="7" t="s">
        <v>28</v>
      </c>
      <c r="B79" s="8">
        <v>867</v>
      </c>
      <c r="C79" s="8">
        <v>31</v>
      </c>
      <c r="D79" s="8">
        <v>271</v>
      </c>
      <c r="E79" s="8">
        <v>9</v>
      </c>
      <c r="F79" s="29">
        <f t="shared" si="12"/>
        <v>0.96678966789667897</v>
      </c>
      <c r="G79" s="8">
        <v>263</v>
      </c>
      <c r="H79" s="8">
        <v>6</v>
      </c>
      <c r="I79" s="29">
        <f t="shared" ref="I79:I89" si="15">+(G79-H79)/G79</f>
        <v>0.97718631178707227</v>
      </c>
      <c r="J79" s="8">
        <v>650</v>
      </c>
      <c r="K79" s="8">
        <v>40</v>
      </c>
      <c r="L79" s="29">
        <f t="shared" si="13"/>
        <v>0.93846153846153846</v>
      </c>
      <c r="M79" s="21">
        <v>7.7</v>
      </c>
      <c r="N79" s="21">
        <v>7.7</v>
      </c>
      <c r="O79" s="8">
        <v>2003</v>
      </c>
      <c r="P79" s="8">
        <v>3297</v>
      </c>
      <c r="Q79" s="21">
        <v>88.2</v>
      </c>
      <c r="R79" s="21">
        <v>2.1</v>
      </c>
      <c r="S79" s="21">
        <v>121</v>
      </c>
      <c r="T79" s="21">
        <v>14.4</v>
      </c>
      <c r="U79" s="21"/>
      <c r="V79" s="21">
        <v>13.5</v>
      </c>
      <c r="W79" s="21">
        <v>0.9</v>
      </c>
      <c r="X79" s="21"/>
      <c r="Y79" s="21">
        <v>0.05</v>
      </c>
      <c r="Z79" s="8">
        <v>231</v>
      </c>
      <c r="AA79" s="9">
        <f t="shared" si="14"/>
        <v>0.26643598615916952</v>
      </c>
      <c r="AB79" s="8">
        <v>11</v>
      </c>
      <c r="AC79" s="21">
        <v>1.59</v>
      </c>
    </row>
    <row r="80" spans="1:29" x14ac:dyDescent="0.25">
      <c r="A80" s="7" t="s">
        <v>29</v>
      </c>
      <c r="B80" s="8">
        <v>45</v>
      </c>
      <c r="C80" s="8">
        <v>2</v>
      </c>
      <c r="D80" s="8">
        <v>878</v>
      </c>
      <c r="E80" s="8">
        <v>14</v>
      </c>
      <c r="F80" s="29">
        <f t="shared" si="12"/>
        <v>0.98405466970387245</v>
      </c>
      <c r="G80" s="8">
        <v>555</v>
      </c>
      <c r="H80" s="8">
        <v>8</v>
      </c>
      <c r="I80" s="29">
        <f t="shared" si="15"/>
        <v>0.98558558558558562</v>
      </c>
      <c r="J80" s="8">
        <v>1051</v>
      </c>
      <c r="K80" s="8">
        <v>57</v>
      </c>
      <c r="L80" s="29">
        <f t="shared" si="13"/>
        <v>0.94576593720266411</v>
      </c>
      <c r="M80" s="21">
        <v>7.4</v>
      </c>
      <c r="N80" s="21">
        <v>7.3</v>
      </c>
      <c r="O80" s="8">
        <v>2125</v>
      </c>
      <c r="P80" s="8">
        <v>2406</v>
      </c>
      <c r="Q80" s="21">
        <v>124.9</v>
      </c>
      <c r="R80" s="21">
        <v>17.3</v>
      </c>
      <c r="S80" s="21">
        <v>147</v>
      </c>
      <c r="T80" s="21">
        <v>27.7</v>
      </c>
      <c r="U80" s="21"/>
      <c r="V80" s="21">
        <v>19.100000000000001</v>
      </c>
      <c r="W80" s="21">
        <v>2.5</v>
      </c>
      <c r="X80" s="21"/>
      <c r="Y80" s="21">
        <v>0.04</v>
      </c>
      <c r="Z80" s="8">
        <v>215</v>
      </c>
      <c r="AA80" s="9">
        <f t="shared" si="14"/>
        <v>4.7777777777777777</v>
      </c>
      <c r="AB80" s="8">
        <v>0</v>
      </c>
      <c r="AC80" s="21">
        <v>0</v>
      </c>
    </row>
    <row r="81" spans="1:29" x14ac:dyDescent="0.25">
      <c r="A81" s="7" t="s">
        <v>30</v>
      </c>
      <c r="B81" s="8">
        <v>71</v>
      </c>
      <c r="C81" s="8">
        <v>2</v>
      </c>
      <c r="D81" s="8">
        <v>536</v>
      </c>
      <c r="E81" s="8">
        <v>22</v>
      </c>
      <c r="F81" s="29">
        <f t="shared" si="12"/>
        <v>0.95895522388059706</v>
      </c>
      <c r="G81" s="8">
        <v>420</v>
      </c>
      <c r="H81" s="8">
        <v>21</v>
      </c>
      <c r="I81" s="29">
        <f t="shared" si="15"/>
        <v>0.95</v>
      </c>
      <c r="J81" s="8">
        <v>1125</v>
      </c>
      <c r="K81" s="8">
        <v>91</v>
      </c>
      <c r="L81" s="29">
        <f t="shared" si="13"/>
        <v>0.9191111111111111</v>
      </c>
      <c r="M81" s="21">
        <v>7.3</v>
      </c>
      <c r="N81" s="21">
        <v>7.3</v>
      </c>
      <c r="O81" s="8">
        <v>1776</v>
      </c>
      <c r="P81" s="8">
        <v>1691</v>
      </c>
      <c r="Q81" s="21">
        <v>132.19999999999999</v>
      </c>
      <c r="R81" s="21">
        <v>10.199999999999999</v>
      </c>
      <c r="S81" s="21">
        <v>149.6</v>
      </c>
      <c r="T81" s="21">
        <v>44.2</v>
      </c>
      <c r="U81" s="21"/>
      <c r="V81" s="21">
        <v>15.7</v>
      </c>
      <c r="W81" s="21">
        <v>2.9</v>
      </c>
      <c r="X81" s="21"/>
      <c r="Y81" s="21">
        <v>0.02</v>
      </c>
      <c r="Z81" s="8">
        <v>119</v>
      </c>
      <c r="AA81" s="9">
        <f t="shared" si="14"/>
        <v>1.676056338028169</v>
      </c>
      <c r="AB81" s="8">
        <v>0</v>
      </c>
      <c r="AC81" s="21">
        <v>0</v>
      </c>
    </row>
    <row r="82" spans="1:29" x14ac:dyDescent="0.25">
      <c r="A82" s="7" t="s">
        <v>52</v>
      </c>
      <c r="B82" s="8">
        <v>46</v>
      </c>
      <c r="C82" s="8">
        <v>1</v>
      </c>
      <c r="D82" s="8">
        <v>420</v>
      </c>
      <c r="E82" s="8">
        <v>42</v>
      </c>
      <c r="F82" s="29">
        <f t="shared" si="12"/>
        <v>0.9</v>
      </c>
      <c r="G82" s="8">
        <v>265</v>
      </c>
      <c r="H82" s="8">
        <v>17</v>
      </c>
      <c r="I82" s="29">
        <f t="shared" si="15"/>
        <v>0.9358490566037736</v>
      </c>
      <c r="J82" s="8">
        <v>467</v>
      </c>
      <c r="K82" s="8">
        <v>90</v>
      </c>
      <c r="L82" s="29">
        <f t="shared" si="13"/>
        <v>0.80728051391862954</v>
      </c>
      <c r="M82" s="21">
        <v>7.4</v>
      </c>
      <c r="N82" s="21">
        <v>7.9</v>
      </c>
      <c r="O82" s="8">
        <v>1926</v>
      </c>
      <c r="P82" s="8">
        <v>1313</v>
      </c>
      <c r="Q82" s="21">
        <v>99.2</v>
      </c>
      <c r="R82" s="21">
        <v>1.3</v>
      </c>
      <c r="S82" s="21">
        <v>113.3</v>
      </c>
      <c r="T82" s="21">
        <v>30</v>
      </c>
      <c r="U82" s="21"/>
      <c r="V82" s="21">
        <v>12</v>
      </c>
      <c r="W82" s="21">
        <v>2.2000000000000002</v>
      </c>
      <c r="X82" s="21"/>
      <c r="Y82" s="21">
        <v>0.08</v>
      </c>
      <c r="Z82" s="8">
        <v>386</v>
      </c>
      <c r="AA82" s="9">
        <f t="shared" si="14"/>
        <v>8.3913043478260878</v>
      </c>
      <c r="AB82" s="8">
        <v>0</v>
      </c>
      <c r="AC82" s="21">
        <v>0</v>
      </c>
    </row>
    <row r="83" spans="1:29" x14ac:dyDescent="0.25">
      <c r="A83" s="7" t="s">
        <v>32</v>
      </c>
      <c r="B83" s="8">
        <v>90</v>
      </c>
      <c r="C83" s="8">
        <v>3</v>
      </c>
      <c r="D83" s="8">
        <v>169</v>
      </c>
      <c r="E83" s="8">
        <v>8</v>
      </c>
      <c r="F83" s="29">
        <f t="shared" si="12"/>
        <v>0.9526627218934911</v>
      </c>
      <c r="G83" s="8">
        <v>333</v>
      </c>
      <c r="H83" s="8">
        <v>9</v>
      </c>
      <c r="I83" s="29">
        <f t="shared" si="15"/>
        <v>0.97297297297297303</v>
      </c>
      <c r="J83" s="8">
        <v>717</v>
      </c>
      <c r="K83" s="8">
        <v>36</v>
      </c>
      <c r="L83" s="29">
        <f t="shared" si="13"/>
        <v>0.94979079497907948</v>
      </c>
      <c r="M83" s="21">
        <v>7.6</v>
      </c>
      <c r="N83" s="21">
        <v>8.1</v>
      </c>
      <c r="O83" s="8">
        <v>1622</v>
      </c>
      <c r="P83" s="8">
        <v>1046</v>
      </c>
      <c r="Q83" s="21">
        <v>81</v>
      </c>
      <c r="R83" s="21">
        <v>0.3</v>
      </c>
      <c r="S83" s="21">
        <v>91.2</v>
      </c>
      <c r="T83" s="21">
        <v>22.8</v>
      </c>
      <c r="U83" s="21"/>
      <c r="V83" s="21">
        <v>9.5</v>
      </c>
      <c r="W83" s="21">
        <v>1.7</v>
      </c>
      <c r="X83" s="21"/>
      <c r="Y83" s="21">
        <v>0.09</v>
      </c>
      <c r="Z83" s="8">
        <v>167</v>
      </c>
      <c r="AA83" s="9">
        <f t="shared" si="14"/>
        <v>1.8555555555555556</v>
      </c>
      <c r="AB83" s="8">
        <v>0</v>
      </c>
      <c r="AC83" s="21">
        <v>0</v>
      </c>
    </row>
    <row r="84" spans="1:29" x14ac:dyDescent="0.25">
      <c r="A84" s="7" t="s">
        <v>33</v>
      </c>
      <c r="B84" s="8">
        <v>56</v>
      </c>
      <c r="C84" s="8">
        <v>2</v>
      </c>
      <c r="D84" s="8">
        <v>202</v>
      </c>
      <c r="E84" s="8">
        <v>6</v>
      </c>
      <c r="F84" s="29">
        <f t="shared" si="12"/>
        <v>0.97029702970297027</v>
      </c>
      <c r="G84" s="8">
        <v>223</v>
      </c>
      <c r="H84" s="8">
        <v>10</v>
      </c>
      <c r="I84" s="29">
        <f t="shared" si="15"/>
        <v>0.95515695067264572</v>
      </c>
      <c r="J84" s="8">
        <v>485</v>
      </c>
      <c r="K84" s="8">
        <v>29</v>
      </c>
      <c r="L84" s="29">
        <f t="shared" si="13"/>
        <v>0.9402061855670103</v>
      </c>
      <c r="M84" s="21">
        <v>7.4</v>
      </c>
      <c r="N84" s="21">
        <v>8.6999999999999993</v>
      </c>
      <c r="O84" s="8">
        <v>1454</v>
      </c>
      <c r="P84" s="8">
        <v>882</v>
      </c>
      <c r="Q84" s="21">
        <v>70.7</v>
      </c>
      <c r="R84" s="21">
        <v>1.7</v>
      </c>
      <c r="S84" s="21">
        <v>84.2</v>
      </c>
      <c r="T84" s="21">
        <v>15.5</v>
      </c>
      <c r="U84" s="21"/>
      <c r="V84" s="21">
        <v>8.8000000000000007</v>
      </c>
      <c r="W84" s="21">
        <v>1.2</v>
      </c>
      <c r="X84" s="21"/>
      <c r="Y84" s="21">
        <v>0.08</v>
      </c>
      <c r="Z84" s="25">
        <v>166</v>
      </c>
      <c r="AA84" s="9">
        <f t="shared" si="14"/>
        <v>2.9642857142857144</v>
      </c>
      <c r="AB84" s="8">
        <v>11</v>
      </c>
      <c r="AC84" s="21">
        <v>1.02</v>
      </c>
    </row>
    <row r="85" spans="1:29" x14ac:dyDescent="0.25">
      <c r="A85" s="7" t="s">
        <v>34</v>
      </c>
      <c r="B85" s="8">
        <v>77</v>
      </c>
      <c r="C85" s="8">
        <v>2</v>
      </c>
      <c r="D85" s="8">
        <v>187</v>
      </c>
      <c r="E85" s="8">
        <v>8</v>
      </c>
      <c r="F85" s="29">
        <f t="shared" si="12"/>
        <v>0.95721925133689845</v>
      </c>
      <c r="G85" s="8">
        <v>188</v>
      </c>
      <c r="H85" s="8">
        <v>7</v>
      </c>
      <c r="I85" s="29">
        <f t="shared" si="15"/>
        <v>0.96276595744680848</v>
      </c>
      <c r="J85" s="8">
        <v>332</v>
      </c>
      <c r="K85" s="8">
        <v>32</v>
      </c>
      <c r="L85" s="29">
        <f t="shared" si="13"/>
        <v>0.90361445783132532</v>
      </c>
      <c r="M85" s="21">
        <v>7.2</v>
      </c>
      <c r="N85" s="21">
        <v>8.1999999999999993</v>
      </c>
      <c r="O85" s="8">
        <v>1091</v>
      </c>
      <c r="P85" s="8">
        <v>855</v>
      </c>
      <c r="Q85" s="21">
        <v>39.5</v>
      </c>
      <c r="R85" s="21">
        <v>1.1000000000000001</v>
      </c>
      <c r="S85" s="21">
        <v>50.6</v>
      </c>
      <c r="T85" s="21">
        <v>10.8</v>
      </c>
      <c r="U85" s="21"/>
      <c r="V85" s="21">
        <v>7.7</v>
      </c>
      <c r="W85" s="21">
        <v>1.6</v>
      </c>
      <c r="X85" s="21"/>
      <c r="Y85" s="21">
        <v>0.09</v>
      </c>
      <c r="Z85" s="25">
        <v>278</v>
      </c>
      <c r="AA85" s="9">
        <f t="shared" si="14"/>
        <v>3.6103896103896105</v>
      </c>
      <c r="AB85" s="8">
        <v>0</v>
      </c>
      <c r="AC85" s="21">
        <v>0</v>
      </c>
    </row>
    <row r="86" spans="1:29" x14ac:dyDescent="0.25">
      <c r="A86" s="7" t="s">
        <v>35</v>
      </c>
      <c r="B86" s="8">
        <v>72</v>
      </c>
      <c r="C86" s="8">
        <v>2</v>
      </c>
      <c r="D86" s="8">
        <v>430</v>
      </c>
      <c r="E86" s="8">
        <v>25</v>
      </c>
      <c r="F86" s="29">
        <f t="shared" si="12"/>
        <v>0.94186046511627908</v>
      </c>
      <c r="G86" s="8">
        <v>318</v>
      </c>
      <c r="H86" s="8">
        <v>22</v>
      </c>
      <c r="I86" s="29">
        <f t="shared" si="15"/>
        <v>0.9308176100628931</v>
      </c>
      <c r="J86" s="8">
        <v>752</v>
      </c>
      <c r="K86" s="8">
        <v>90</v>
      </c>
      <c r="L86" s="29">
        <f t="shared" si="13"/>
        <v>0.88031914893617025</v>
      </c>
      <c r="M86" s="21">
        <v>7.2</v>
      </c>
      <c r="N86" s="21">
        <v>7.7</v>
      </c>
      <c r="O86" s="8">
        <v>1833</v>
      </c>
      <c r="P86" s="8">
        <v>1331</v>
      </c>
      <c r="Q86" s="21">
        <v>89.1</v>
      </c>
      <c r="R86" s="21">
        <v>59.7</v>
      </c>
      <c r="S86" s="21">
        <v>115.2</v>
      </c>
      <c r="T86" s="21">
        <v>78.400000000000006</v>
      </c>
      <c r="U86" s="21"/>
      <c r="V86" s="21">
        <v>11.5</v>
      </c>
      <c r="W86" s="21">
        <v>7.8</v>
      </c>
      <c r="X86" s="21"/>
      <c r="Y86" s="21">
        <v>0.1</v>
      </c>
      <c r="Z86" s="8">
        <v>168</v>
      </c>
      <c r="AA86" s="9">
        <f t="shared" si="14"/>
        <v>2.3333333333333335</v>
      </c>
      <c r="AB86" s="8">
        <v>0</v>
      </c>
      <c r="AC86" s="21">
        <v>0</v>
      </c>
    </row>
    <row r="87" spans="1:29" x14ac:dyDescent="0.25">
      <c r="A87" s="7" t="s">
        <v>36</v>
      </c>
      <c r="B87" s="8">
        <v>210</v>
      </c>
      <c r="C87" s="8">
        <v>7</v>
      </c>
      <c r="D87" s="8">
        <v>789</v>
      </c>
      <c r="E87" s="8">
        <v>11</v>
      </c>
      <c r="F87" s="29">
        <f t="shared" si="12"/>
        <v>0.98605830164765529</v>
      </c>
      <c r="G87" s="8">
        <v>470</v>
      </c>
      <c r="H87" s="8">
        <v>10</v>
      </c>
      <c r="I87" s="29">
        <f t="shared" si="15"/>
        <v>0.97872340425531912</v>
      </c>
      <c r="J87" s="8">
        <v>1080</v>
      </c>
      <c r="K87" s="8">
        <v>31</v>
      </c>
      <c r="L87" s="29">
        <f t="shared" si="13"/>
        <v>0.97129629629629632</v>
      </c>
      <c r="M87" s="21">
        <v>7.8</v>
      </c>
      <c r="N87" s="21">
        <v>7.8</v>
      </c>
      <c r="O87" s="8">
        <v>1805</v>
      </c>
      <c r="P87" s="8">
        <v>1080</v>
      </c>
      <c r="Q87" s="21">
        <v>94</v>
      </c>
      <c r="R87" s="21">
        <v>35.700000000000003</v>
      </c>
      <c r="S87" s="21">
        <v>120.2</v>
      </c>
      <c r="T87" s="21">
        <v>53.6</v>
      </c>
      <c r="U87" s="21"/>
      <c r="V87" s="21">
        <v>11.8</v>
      </c>
      <c r="W87" s="21">
        <v>2.7</v>
      </c>
      <c r="X87" s="21"/>
      <c r="Y87" s="21">
        <v>0.11</v>
      </c>
      <c r="Z87" s="8">
        <v>166</v>
      </c>
      <c r="AA87" s="9">
        <f t="shared" si="14"/>
        <v>0.79047619047619044</v>
      </c>
      <c r="AB87" s="8">
        <v>0</v>
      </c>
      <c r="AC87" s="21">
        <v>0</v>
      </c>
    </row>
    <row r="88" spans="1:29" x14ac:dyDescent="0.25">
      <c r="A88" s="7" t="s">
        <v>37</v>
      </c>
      <c r="B88" s="8">
        <v>98</v>
      </c>
      <c r="C88" s="8">
        <v>3</v>
      </c>
      <c r="D88" s="8">
        <v>641</v>
      </c>
      <c r="E88" s="8">
        <v>7</v>
      </c>
      <c r="F88" s="29">
        <f t="shared" si="12"/>
        <v>0.98907956318252732</v>
      </c>
      <c r="G88" s="8">
        <v>425</v>
      </c>
      <c r="H88" s="8">
        <v>19</v>
      </c>
      <c r="I88" s="29">
        <f t="shared" si="15"/>
        <v>0.95529411764705885</v>
      </c>
      <c r="J88" s="8">
        <v>1209</v>
      </c>
      <c r="K88" s="8">
        <v>19</v>
      </c>
      <c r="L88" s="29">
        <f t="shared" si="13"/>
        <v>0.98428453267162941</v>
      </c>
      <c r="M88" s="21">
        <v>7.3</v>
      </c>
      <c r="N88" s="21">
        <v>7.6</v>
      </c>
      <c r="O88" s="8">
        <v>1803</v>
      </c>
      <c r="P88" s="8">
        <v>594</v>
      </c>
      <c r="Q88" s="21">
        <v>82</v>
      </c>
      <c r="R88" s="21">
        <v>14.5</v>
      </c>
      <c r="S88" s="21">
        <v>96</v>
      </c>
      <c r="T88" s="21">
        <v>24.6</v>
      </c>
      <c r="U88" s="21"/>
      <c r="V88" s="21">
        <v>14</v>
      </c>
      <c r="W88" s="21">
        <v>0.6</v>
      </c>
      <c r="X88" s="21"/>
      <c r="Y88" s="21">
        <v>0.1</v>
      </c>
      <c r="Z88" s="8">
        <v>162</v>
      </c>
      <c r="AA88" s="9">
        <f t="shared" si="14"/>
        <v>1.653061224489796</v>
      </c>
      <c r="AB88" s="8">
        <v>11</v>
      </c>
      <c r="AC88" s="21">
        <v>1.04</v>
      </c>
    </row>
    <row r="89" spans="1:29" ht="13" thickBot="1" x14ac:dyDescent="0.3">
      <c r="A89" s="7" t="s">
        <v>38</v>
      </c>
      <c r="B89" s="8">
        <v>35</v>
      </c>
      <c r="C89" s="8">
        <f>B89/31</f>
        <v>1.1290322580645162</v>
      </c>
      <c r="D89" s="8">
        <v>476</v>
      </c>
      <c r="E89" s="8">
        <v>15</v>
      </c>
      <c r="F89" s="29">
        <f t="shared" si="12"/>
        <v>0.96848739495798319</v>
      </c>
      <c r="G89" s="8">
        <v>448</v>
      </c>
      <c r="H89" s="8">
        <v>9</v>
      </c>
      <c r="I89" s="29">
        <f t="shared" si="15"/>
        <v>0.9799107142857143</v>
      </c>
      <c r="J89" s="8">
        <v>958</v>
      </c>
      <c r="K89" s="8">
        <v>28</v>
      </c>
      <c r="L89" s="29">
        <f t="shared" si="13"/>
        <v>0.97077244258872653</v>
      </c>
      <c r="M89" s="21">
        <v>7.3</v>
      </c>
      <c r="N89" s="21">
        <v>7.9</v>
      </c>
      <c r="O89" s="8">
        <v>1582</v>
      </c>
      <c r="P89" s="8">
        <v>1852</v>
      </c>
      <c r="Q89" s="21">
        <v>116</v>
      </c>
      <c r="R89" s="21">
        <v>1.4</v>
      </c>
      <c r="S89" s="21">
        <v>126</v>
      </c>
      <c r="T89" s="21">
        <v>17.2</v>
      </c>
      <c r="U89" s="21"/>
      <c r="V89" s="21">
        <v>17.600000000000001</v>
      </c>
      <c r="W89" s="21">
        <v>1.2</v>
      </c>
      <c r="X89" s="21"/>
      <c r="Y89" s="21">
        <v>0.12</v>
      </c>
      <c r="Z89" s="8">
        <v>162</v>
      </c>
      <c r="AA89" s="9">
        <f t="shared" si="14"/>
        <v>4.628571428571429</v>
      </c>
      <c r="AB89" s="8">
        <v>0</v>
      </c>
      <c r="AC89" s="21">
        <v>0</v>
      </c>
    </row>
    <row r="90" spans="1:29" ht="13.5" thickTop="1" thickBot="1" x14ac:dyDescent="0.3">
      <c r="A90" s="10" t="s">
        <v>59</v>
      </c>
      <c r="B90" s="24">
        <f>SUM(B78:B89)</f>
        <v>5262</v>
      </c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4">
        <f>SUM(Z78:Z89)</f>
        <v>2576</v>
      </c>
      <c r="AA90" s="20"/>
      <c r="AB90" s="26">
        <f>SUM(AB78:AB89)</f>
        <v>33</v>
      </c>
      <c r="AC90" s="20"/>
    </row>
    <row r="91" spans="1:29" ht="13.5" thickTop="1" thickBot="1" x14ac:dyDescent="0.3">
      <c r="A91" s="19" t="s">
        <v>60</v>
      </c>
      <c r="B91" s="12">
        <f t="shared" ref="B91:K91" si="16">AVERAGE(B78:B89)</f>
        <v>438.5</v>
      </c>
      <c r="C91" s="40">
        <f t="shared" si="16"/>
        <v>14.344086021505376</v>
      </c>
      <c r="D91" s="40">
        <f t="shared" si="16"/>
        <v>420.83333333333331</v>
      </c>
      <c r="E91" s="40">
        <f t="shared" si="16"/>
        <v>15.083333333333334</v>
      </c>
      <c r="F91" s="41">
        <f>AVERAGE(F78:F89)</f>
        <v>0.94174620711644863</v>
      </c>
      <c r="G91" s="40">
        <f>AVERAGE(G78:G89)</f>
        <v>329.25</v>
      </c>
      <c r="H91" s="40">
        <f>AVERAGE(H78:H89)</f>
        <v>11.916666666666666</v>
      </c>
      <c r="I91" s="41">
        <f>AVERAGE(I78:I89)</f>
        <v>0.95566530096270019</v>
      </c>
      <c r="J91" s="40">
        <f t="shared" si="16"/>
        <v>746.25</v>
      </c>
      <c r="K91" s="40">
        <f t="shared" si="16"/>
        <v>49.833333333333336</v>
      </c>
      <c r="L91" s="41">
        <f>AVERAGE(L78:L89)</f>
        <v>0.89871219753474119</v>
      </c>
      <c r="M91" s="40">
        <f t="shared" ref="M91:W91" si="17">AVERAGE(M78:M89)</f>
        <v>7.458333333333333</v>
      </c>
      <c r="N91" s="40">
        <f t="shared" si="17"/>
        <v>7.8500000000000005</v>
      </c>
      <c r="O91" s="40">
        <f t="shared" si="17"/>
        <v>1894.25</v>
      </c>
      <c r="P91" s="40">
        <f t="shared" si="17"/>
        <v>1676.6666666666667</v>
      </c>
      <c r="Q91" s="40">
        <f>AVERAGE(Q78:Q89)</f>
        <v>84.966666666666669</v>
      </c>
      <c r="R91" s="40">
        <f>AVERAGE(R78:R89)</f>
        <v>12.174999999999999</v>
      </c>
      <c r="S91" s="40">
        <f t="shared" si="17"/>
        <v>102.52500000000002</v>
      </c>
      <c r="T91" s="40">
        <f t="shared" si="17"/>
        <v>29.366666666666671</v>
      </c>
      <c r="U91" s="40"/>
      <c r="V91" s="40">
        <f t="shared" si="17"/>
        <v>11.891666666666666</v>
      </c>
      <c r="W91" s="40">
        <f t="shared" si="17"/>
        <v>2.1749999999999998</v>
      </c>
      <c r="X91" s="40"/>
      <c r="Y91" s="40">
        <f>AVERAGE(Y78:Y89)</f>
        <v>7.4166666666666672E-2</v>
      </c>
      <c r="Z91" s="12">
        <f>AVERAGE(Z78:Z89)</f>
        <v>214.66666666666666</v>
      </c>
      <c r="AA91" s="40">
        <f>AVERAGE(AA78:AA89)</f>
        <v>2.753856161040328</v>
      </c>
      <c r="AB91" s="12">
        <f>AVERAGE(AB78:AB89)</f>
        <v>2.75</v>
      </c>
      <c r="AC91" s="40">
        <f>AVERAGE(AC78:AC89)</f>
        <v>0.3041666666666667</v>
      </c>
    </row>
    <row r="92" spans="1:29" ht="13" thickTop="1" x14ac:dyDescent="0.25"/>
    <row r="93" spans="1:29" ht="13" thickBot="1" x14ac:dyDescent="0.3"/>
    <row r="94" spans="1:29" ht="13" thickTop="1" x14ac:dyDescent="0.25">
      <c r="A94" s="33" t="s">
        <v>1</v>
      </c>
      <c r="B94" s="16" t="s">
        <v>2</v>
      </c>
      <c r="C94" s="16" t="s">
        <v>2</v>
      </c>
      <c r="D94" s="16" t="s">
        <v>3</v>
      </c>
      <c r="E94" s="16" t="s">
        <v>4</v>
      </c>
      <c r="F94" s="22" t="s">
        <v>5</v>
      </c>
      <c r="G94" s="16" t="s">
        <v>6</v>
      </c>
      <c r="H94" s="16" t="s">
        <v>7</v>
      </c>
      <c r="I94" s="22" t="s">
        <v>8</v>
      </c>
      <c r="J94" s="16" t="s">
        <v>9</v>
      </c>
      <c r="K94" s="16" t="s">
        <v>10</v>
      </c>
      <c r="L94" s="22" t="s">
        <v>11</v>
      </c>
      <c r="M94" s="16" t="s">
        <v>12</v>
      </c>
      <c r="N94" s="16" t="s">
        <v>13</v>
      </c>
      <c r="O94" s="16" t="s">
        <v>14</v>
      </c>
      <c r="P94" s="16" t="s">
        <v>15</v>
      </c>
      <c r="Q94" s="16" t="s">
        <v>41</v>
      </c>
      <c r="R94" s="16" t="s">
        <v>42</v>
      </c>
      <c r="S94" s="16" t="s">
        <v>43</v>
      </c>
      <c r="T94" s="16" t="s">
        <v>44</v>
      </c>
      <c r="U94" s="38"/>
      <c r="V94" s="16" t="s">
        <v>45</v>
      </c>
      <c r="W94" s="16" t="s">
        <v>46</v>
      </c>
      <c r="X94" s="38"/>
      <c r="Y94" s="16" t="s">
        <v>47</v>
      </c>
      <c r="Z94" s="34" t="s">
        <v>17</v>
      </c>
      <c r="AA94" s="34" t="s">
        <v>18</v>
      </c>
      <c r="AB94" s="16" t="s">
        <v>16</v>
      </c>
      <c r="AC94" s="16" t="s">
        <v>16</v>
      </c>
    </row>
    <row r="95" spans="1:29" ht="13" thickBot="1" x14ac:dyDescent="0.3">
      <c r="A95" s="27" t="s">
        <v>61</v>
      </c>
      <c r="B95" s="17" t="s">
        <v>20</v>
      </c>
      <c r="C95" s="18" t="s">
        <v>21</v>
      </c>
      <c r="D95" s="17" t="s">
        <v>22</v>
      </c>
      <c r="E95" s="17" t="s">
        <v>22</v>
      </c>
      <c r="F95" s="23" t="s">
        <v>23</v>
      </c>
      <c r="G95" s="17" t="s">
        <v>22</v>
      </c>
      <c r="H95" s="17" t="s">
        <v>22</v>
      </c>
      <c r="I95" s="23" t="s">
        <v>23</v>
      </c>
      <c r="J95" s="17" t="s">
        <v>22</v>
      </c>
      <c r="K95" s="17" t="s">
        <v>22</v>
      </c>
      <c r="L95" s="23" t="s">
        <v>23</v>
      </c>
      <c r="M95" s="17"/>
      <c r="N95" s="17"/>
      <c r="O95" s="17"/>
      <c r="P95" s="17"/>
      <c r="Q95" s="17" t="s">
        <v>22</v>
      </c>
      <c r="R95" s="17" t="s">
        <v>22</v>
      </c>
      <c r="S95" s="17" t="s">
        <v>22</v>
      </c>
      <c r="T95" s="17" t="s">
        <v>22</v>
      </c>
      <c r="U95" s="39"/>
      <c r="V95" s="17" t="s">
        <v>22</v>
      </c>
      <c r="W95" s="17" t="s">
        <v>22</v>
      </c>
      <c r="X95" s="39"/>
      <c r="Y95" s="17"/>
      <c r="Z95" s="18" t="s">
        <v>25</v>
      </c>
      <c r="AA95" s="18" t="s">
        <v>26</v>
      </c>
      <c r="AB95" s="17" t="s">
        <v>24</v>
      </c>
      <c r="AC95" s="17" t="s">
        <v>23</v>
      </c>
    </row>
    <row r="96" spans="1:29" ht="13" thickTop="1" x14ac:dyDescent="0.25">
      <c r="A96" s="7" t="s">
        <v>27</v>
      </c>
      <c r="B96" s="8">
        <v>34</v>
      </c>
      <c r="C96" s="8">
        <v>1</v>
      </c>
      <c r="D96" s="8">
        <v>410</v>
      </c>
      <c r="E96" s="8">
        <v>9</v>
      </c>
      <c r="F96" s="29">
        <v>0.98</v>
      </c>
      <c r="G96" s="8">
        <v>460</v>
      </c>
      <c r="H96" s="8">
        <v>7</v>
      </c>
      <c r="I96" s="29">
        <v>0.99</v>
      </c>
      <c r="J96" s="8">
        <v>869</v>
      </c>
      <c r="K96" s="8">
        <v>29</v>
      </c>
      <c r="L96" s="29">
        <v>0.97</v>
      </c>
      <c r="M96" s="21">
        <v>8.6</v>
      </c>
      <c r="N96" s="21">
        <v>8</v>
      </c>
      <c r="O96" s="8">
        <v>2233</v>
      </c>
      <c r="P96" s="8">
        <v>899</v>
      </c>
      <c r="Q96" s="21">
        <v>137.5</v>
      </c>
      <c r="R96" s="21">
        <v>4.0999999999999996</v>
      </c>
      <c r="S96" s="21">
        <v>142.19999999999999</v>
      </c>
      <c r="T96" s="21">
        <v>21.6</v>
      </c>
      <c r="U96" s="21"/>
      <c r="V96" s="21">
        <v>16.600000000000001</v>
      </c>
      <c r="W96" s="21">
        <v>1.6</v>
      </c>
      <c r="X96" s="21"/>
      <c r="Y96" s="21">
        <v>0.09</v>
      </c>
      <c r="Z96" s="8">
        <v>158</v>
      </c>
      <c r="AA96" s="9">
        <f t="shared" ref="AA96:AA107" si="18">Z96/B96</f>
        <v>4.6470588235294121</v>
      </c>
      <c r="AB96" s="8">
        <v>0</v>
      </c>
      <c r="AC96" s="21">
        <v>0</v>
      </c>
    </row>
    <row r="97" spans="1:29" x14ac:dyDescent="0.25">
      <c r="A97" s="7" t="s">
        <v>28</v>
      </c>
      <c r="B97" s="8">
        <v>68</v>
      </c>
      <c r="C97" s="8">
        <v>2</v>
      </c>
      <c r="D97" s="8">
        <v>253</v>
      </c>
      <c r="E97" s="8">
        <v>16</v>
      </c>
      <c r="F97" s="29">
        <v>0.94</v>
      </c>
      <c r="G97" s="8">
        <v>373</v>
      </c>
      <c r="H97" s="8">
        <v>12</v>
      </c>
      <c r="I97" s="29">
        <v>0.97</v>
      </c>
      <c r="J97" s="8">
        <v>761</v>
      </c>
      <c r="K97" s="8">
        <v>40</v>
      </c>
      <c r="L97" s="29">
        <v>0.95</v>
      </c>
      <c r="M97" s="21">
        <v>7.7</v>
      </c>
      <c r="N97" s="21">
        <v>7.3</v>
      </c>
      <c r="O97" s="8">
        <v>2050</v>
      </c>
      <c r="P97" s="8">
        <v>1059</v>
      </c>
      <c r="Q97" s="21">
        <v>112.9</v>
      </c>
      <c r="R97" s="21">
        <v>3.8</v>
      </c>
      <c r="S97" s="21">
        <v>123.2</v>
      </c>
      <c r="T97" s="21">
        <v>21.4</v>
      </c>
      <c r="U97" s="21"/>
      <c r="V97" s="21">
        <v>17.2</v>
      </c>
      <c r="W97" s="21">
        <v>2.8</v>
      </c>
      <c r="X97" s="21"/>
      <c r="Y97" s="21">
        <v>0.12</v>
      </c>
      <c r="Z97" s="8">
        <v>116</v>
      </c>
      <c r="AA97" s="9">
        <f t="shared" si="18"/>
        <v>1.7058823529411764</v>
      </c>
      <c r="AB97" s="8">
        <v>0</v>
      </c>
      <c r="AC97" s="21">
        <v>0</v>
      </c>
    </row>
    <row r="98" spans="1:29" x14ac:dyDescent="0.25">
      <c r="A98" s="7" t="s">
        <v>29</v>
      </c>
      <c r="B98" s="8">
        <v>77</v>
      </c>
      <c r="C98" s="8">
        <v>2</v>
      </c>
      <c r="D98" s="8">
        <v>422</v>
      </c>
      <c r="E98" s="8">
        <v>20</v>
      </c>
      <c r="F98" s="29">
        <v>0.95</v>
      </c>
      <c r="G98" s="8">
        <v>465</v>
      </c>
      <c r="H98" s="8">
        <v>11</v>
      </c>
      <c r="I98" s="29">
        <v>0.98</v>
      </c>
      <c r="J98" s="8">
        <v>1096</v>
      </c>
      <c r="K98" s="8">
        <v>48</v>
      </c>
      <c r="L98" s="29">
        <v>0.96</v>
      </c>
      <c r="M98" s="21">
        <v>7.1</v>
      </c>
      <c r="N98" s="21">
        <v>7.7</v>
      </c>
      <c r="O98" s="8">
        <v>2126</v>
      </c>
      <c r="P98" s="8">
        <v>1099</v>
      </c>
      <c r="Q98" s="21">
        <v>130</v>
      </c>
      <c r="R98" s="21">
        <v>2.4</v>
      </c>
      <c r="S98" s="21">
        <v>138.80000000000001</v>
      </c>
      <c r="T98" s="21">
        <v>28.9</v>
      </c>
      <c r="U98" s="21"/>
      <c r="V98" s="21">
        <v>20.3</v>
      </c>
      <c r="W98" s="21">
        <v>2.7</v>
      </c>
      <c r="X98" s="21"/>
      <c r="Y98" s="21">
        <v>0.11</v>
      </c>
      <c r="Z98" s="8">
        <v>91</v>
      </c>
      <c r="AA98" s="9">
        <f t="shared" si="18"/>
        <v>1.1818181818181819</v>
      </c>
      <c r="AB98" s="8">
        <v>0</v>
      </c>
      <c r="AC98" s="21">
        <v>0</v>
      </c>
    </row>
    <row r="99" spans="1:29" x14ac:dyDescent="0.25">
      <c r="A99" s="7" t="s">
        <v>30</v>
      </c>
      <c r="B99" s="8">
        <v>73</v>
      </c>
      <c r="C99" s="8">
        <v>2</v>
      </c>
      <c r="D99" s="8">
        <v>498</v>
      </c>
      <c r="E99" s="8">
        <v>21</v>
      </c>
      <c r="F99" s="29">
        <v>0.96</v>
      </c>
      <c r="G99" s="8">
        <v>469</v>
      </c>
      <c r="H99" s="8">
        <v>17</v>
      </c>
      <c r="I99" s="29">
        <v>0.96</v>
      </c>
      <c r="J99" s="8">
        <v>689</v>
      </c>
      <c r="K99" s="8">
        <v>54</v>
      </c>
      <c r="L99" s="29">
        <v>0.92</v>
      </c>
      <c r="M99" s="21">
        <v>7.3</v>
      </c>
      <c r="N99" s="21">
        <v>7.5</v>
      </c>
      <c r="O99" s="8">
        <v>1823</v>
      </c>
      <c r="P99" s="8">
        <v>1200</v>
      </c>
      <c r="Q99" s="21">
        <v>108.3</v>
      </c>
      <c r="R99" s="21">
        <v>1</v>
      </c>
      <c r="S99" s="21">
        <v>124.5</v>
      </c>
      <c r="T99" s="21">
        <v>27.4</v>
      </c>
      <c r="U99" s="21"/>
      <c r="V99" s="21">
        <v>15.7</v>
      </c>
      <c r="W99" s="21">
        <v>2.1</v>
      </c>
      <c r="X99" s="21"/>
      <c r="Y99" s="21">
        <v>0.12</v>
      </c>
      <c r="Z99" s="8">
        <v>153</v>
      </c>
      <c r="AA99" s="9">
        <f t="shared" si="18"/>
        <v>2.095890410958904</v>
      </c>
      <c r="AB99" s="8">
        <v>0</v>
      </c>
      <c r="AC99" s="21">
        <v>0</v>
      </c>
    </row>
    <row r="100" spans="1:29" x14ac:dyDescent="0.25">
      <c r="A100" s="7" t="s">
        <v>52</v>
      </c>
      <c r="B100" s="8">
        <v>60</v>
      </c>
      <c r="C100" s="8">
        <v>2</v>
      </c>
      <c r="D100" s="8">
        <v>204</v>
      </c>
      <c r="E100" s="8">
        <v>13</v>
      </c>
      <c r="F100" s="29">
        <v>0.94</v>
      </c>
      <c r="G100" s="8">
        <v>385</v>
      </c>
      <c r="H100" s="8">
        <v>12</v>
      </c>
      <c r="I100" s="29">
        <v>0.97</v>
      </c>
      <c r="J100" s="8">
        <v>792</v>
      </c>
      <c r="K100" s="8">
        <v>35</v>
      </c>
      <c r="L100" s="29">
        <v>0.96</v>
      </c>
      <c r="M100" s="21">
        <v>7.4</v>
      </c>
      <c r="N100" s="21">
        <v>8.1999999999999993</v>
      </c>
      <c r="O100" s="8">
        <v>1890</v>
      </c>
      <c r="P100" s="8">
        <v>1020</v>
      </c>
      <c r="Q100" s="21">
        <v>120.4</v>
      </c>
      <c r="R100" s="21">
        <v>2.9</v>
      </c>
      <c r="S100" s="21">
        <v>135.30000000000001</v>
      </c>
      <c r="T100" s="21">
        <v>12.5</v>
      </c>
      <c r="U100" s="21"/>
      <c r="V100" s="21">
        <v>16.8</v>
      </c>
      <c r="W100" s="21">
        <v>1.6</v>
      </c>
      <c r="X100" s="21"/>
      <c r="Y100" s="21">
        <v>0.12</v>
      </c>
      <c r="Z100" s="8">
        <v>168</v>
      </c>
      <c r="AA100" s="9">
        <f t="shared" si="18"/>
        <v>2.8</v>
      </c>
      <c r="AB100" s="8">
        <v>0</v>
      </c>
      <c r="AC100" s="21">
        <v>0</v>
      </c>
    </row>
    <row r="101" spans="1:29" x14ac:dyDescent="0.25">
      <c r="A101" s="7" t="s">
        <v>32</v>
      </c>
      <c r="B101" s="8">
        <v>100</v>
      </c>
      <c r="C101" s="8">
        <v>3</v>
      </c>
      <c r="D101" s="8">
        <v>321</v>
      </c>
      <c r="E101" s="8">
        <v>10</v>
      </c>
      <c r="F101" s="29">
        <v>0.97</v>
      </c>
      <c r="G101" s="8">
        <v>283</v>
      </c>
      <c r="H101" s="8">
        <v>8</v>
      </c>
      <c r="I101" s="29">
        <v>0.97</v>
      </c>
      <c r="J101" s="8">
        <v>623</v>
      </c>
      <c r="K101" s="8">
        <v>33</v>
      </c>
      <c r="L101" s="29">
        <v>0.95</v>
      </c>
      <c r="M101" s="21">
        <v>7.4</v>
      </c>
      <c r="N101" s="21">
        <v>8.1</v>
      </c>
      <c r="O101" s="8">
        <v>1637</v>
      </c>
      <c r="P101" s="8">
        <v>1187</v>
      </c>
      <c r="Q101" s="21">
        <v>74.5</v>
      </c>
      <c r="R101" s="21">
        <v>3.1</v>
      </c>
      <c r="S101" s="21">
        <v>89</v>
      </c>
      <c r="T101" s="21">
        <v>15.5</v>
      </c>
      <c r="U101" s="21"/>
      <c r="V101" s="21">
        <v>10.6</v>
      </c>
      <c r="W101" s="21">
        <v>3</v>
      </c>
      <c r="X101" s="21"/>
      <c r="Y101" s="21">
        <v>0.12</v>
      </c>
      <c r="Z101" s="8">
        <v>162</v>
      </c>
      <c r="AA101" s="9">
        <f t="shared" si="18"/>
        <v>1.62</v>
      </c>
      <c r="AB101" s="8">
        <v>0</v>
      </c>
      <c r="AC101" s="21">
        <v>0</v>
      </c>
    </row>
    <row r="102" spans="1:29" x14ac:dyDescent="0.25">
      <c r="A102" s="7" t="s">
        <v>33</v>
      </c>
      <c r="B102" s="8">
        <v>89</v>
      </c>
      <c r="C102" s="8">
        <v>3</v>
      </c>
      <c r="D102" s="8">
        <v>546.6</v>
      </c>
      <c r="E102" s="8">
        <v>4.8</v>
      </c>
      <c r="F102" s="29">
        <v>0.99</v>
      </c>
      <c r="G102" s="8">
        <v>74.2</v>
      </c>
      <c r="H102" s="8">
        <v>0.6</v>
      </c>
      <c r="I102" s="29">
        <v>0.99</v>
      </c>
      <c r="J102" s="8">
        <v>806.6</v>
      </c>
      <c r="K102" s="8">
        <v>31.2</v>
      </c>
      <c r="L102" s="29">
        <v>0.96</v>
      </c>
      <c r="M102" s="21">
        <v>7.3460000000000001</v>
      </c>
      <c r="N102" s="21">
        <v>8.6880000000000006</v>
      </c>
      <c r="O102" s="8">
        <v>1481.6</v>
      </c>
      <c r="P102" s="8">
        <v>848.6</v>
      </c>
      <c r="Q102" s="21">
        <v>74.16</v>
      </c>
      <c r="R102" s="21">
        <v>0.57799999999999996</v>
      </c>
      <c r="S102" s="21">
        <v>88.7</v>
      </c>
      <c r="T102" s="21">
        <v>8.4220000000000006</v>
      </c>
      <c r="U102" s="21"/>
      <c r="V102" s="21">
        <v>11.526</v>
      </c>
      <c r="W102" s="21">
        <v>1.464</v>
      </c>
      <c r="X102" s="21"/>
      <c r="Y102" s="21">
        <v>0.11</v>
      </c>
      <c r="Z102" s="25">
        <v>172</v>
      </c>
      <c r="AA102" s="9">
        <f t="shared" si="18"/>
        <v>1.9325842696629214</v>
      </c>
      <c r="AB102" s="8">
        <v>0</v>
      </c>
      <c r="AC102" s="21">
        <v>0</v>
      </c>
    </row>
    <row r="103" spans="1:29" x14ac:dyDescent="0.25">
      <c r="A103" s="7" t="s">
        <v>34</v>
      </c>
      <c r="B103" s="8">
        <v>26</v>
      </c>
      <c r="C103" s="8">
        <v>1</v>
      </c>
      <c r="D103" s="8">
        <v>425</v>
      </c>
      <c r="E103" s="8">
        <v>10.75</v>
      </c>
      <c r="F103" s="29">
        <v>0.97</v>
      </c>
      <c r="G103" s="8">
        <v>413</v>
      </c>
      <c r="H103" s="8">
        <v>17</v>
      </c>
      <c r="I103" s="29">
        <v>0.96</v>
      </c>
      <c r="J103" s="8">
        <v>856.5</v>
      </c>
      <c r="K103" s="8">
        <v>43</v>
      </c>
      <c r="L103" s="29">
        <v>0.95</v>
      </c>
      <c r="M103" s="21">
        <v>7.4829999999999997</v>
      </c>
      <c r="N103" s="21">
        <v>8.4049999999999994</v>
      </c>
      <c r="O103" s="8">
        <v>1700.25</v>
      </c>
      <c r="P103" s="8">
        <v>998.5</v>
      </c>
      <c r="Q103" s="21">
        <v>75.3</v>
      </c>
      <c r="R103" s="21">
        <v>0.46800000000000003</v>
      </c>
      <c r="S103" s="21">
        <v>87</v>
      </c>
      <c r="T103" s="21">
        <v>7.2279999999999998</v>
      </c>
      <c r="U103" s="21"/>
      <c r="V103" s="21">
        <v>10.505000000000001</v>
      </c>
      <c r="W103" s="21">
        <v>1.71</v>
      </c>
      <c r="X103" s="21"/>
      <c r="Y103" s="21">
        <v>0.12</v>
      </c>
      <c r="Z103" s="25">
        <v>104</v>
      </c>
      <c r="AA103" s="9">
        <f t="shared" si="18"/>
        <v>4</v>
      </c>
      <c r="AB103" s="8">
        <v>0</v>
      </c>
      <c r="AC103" s="21">
        <v>0</v>
      </c>
    </row>
    <row r="104" spans="1:29" x14ac:dyDescent="0.25">
      <c r="A104" s="7" t="s">
        <v>35</v>
      </c>
      <c r="B104" s="8">
        <v>130</v>
      </c>
      <c r="C104" s="8">
        <v>4</v>
      </c>
      <c r="D104" s="8">
        <v>608.6</v>
      </c>
      <c r="E104" s="8">
        <v>8</v>
      </c>
      <c r="F104" s="29">
        <v>0.99</v>
      </c>
      <c r="G104" s="8">
        <v>352</v>
      </c>
      <c r="H104" s="8">
        <v>10</v>
      </c>
      <c r="I104" s="29">
        <v>0.97</v>
      </c>
      <c r="J104" s="8">
        <v>819.6</v>
      </c>
      <c r="K104" s="8">
        <v>29.2</v>
      </c>
      <c r="L104" s="29">
        <v>0.96</v>
      </c>
      <c r="M104" s="21">
        <v>7.4180000000000001</v>
      </c>
      <c r="N104" s="21">
        <v>8.3339999999999996</v>
      </c>
      <c r="O104" s="8">
        <v>1518.8</v>
      </c>
      <c r="P104" s="8">
        <v>790.8</v>
      </c>
      <c r="Q104" s="21">
        <v>77.7</v>
      </c>
      <c r="R104" s="21">
        <v>2.0310000000000001</v>
      </c>
      <c r="S104" s="21">
        <v>91.48</v>
      </c>
      <c r="T104" s="21">
        <v>12.875999999999999</v>
      </c>
      <c r="U104" s="21"/>
      <c r="V104" s="21">
        <v>10.488</v>
      </c>
      <c r="W104" s="21">
        <v>1.7709999999999999</v>
      </c>
      <c r="X104" s="21"/>
      <c r="Y104" s="21">
        <v>0.11</v>
      </c>
      <c r="Z104" s="8">
        <v>92</v>
      </c>
      <c r="AA104" s="9">
        <f t="shared" si="18"/>
        <v>0.70769230769230773</v>
      </c>
      <c r="AB104" s="8">
        <v>0</v>
      </c>
      <c r="AC104" s="21">
        <v>0</v>
      </c>
    </row>
    <row r="105" spans="1:29" x14ac:dyDescent="0.25">
      <c r="A105" s="7" t="s">
        <v>36</v>
      </c>
      <c r="B105" s="8">
        <v>134</v>
      </c>
      <c r="C105" s="8">
        <v>4</v>
      </c>
      <c r="D105" s="8">
        <v>328</v>
      </c>
      <c r="E105" s="8">
        <v>10</v>
      </c>
      <c r="F105" s="29">
        <v>0.97</v>
      </c>
      <c r="G105" s="8">
        <v>270</v>
      </c>
      <c r="H105" s="8">
        <v>10</v>
      </c>
      <c r="I105" s="29">
        <v>0.96</v>
      </c>
      <c r="J105" s="8">
        <v>583</v>
      </c>
      <c r="K105" s="8">
        <v>24</v>
      </c>
      <c r="L105" s="29">
        <v>0.96</v>
      </c>
      <c r="M105" s="21">
        <v>7.87</v>
      </c>
      <c r="N105" s="21">
        <v>7.78</v>
      </c>
      <c r="O105" s="8">
        <v>1644</v>
      </c>
      <c r="P105" s="8">
        <v>836</v>
      </c>
      <c r="Q105" s="21">
        <v>109.77</v>
      </c>
      <c r="R105" s="21">
        <v>3.48</v>
      </c>
      <c r="S105" s="21">
        <v>121.6</v>
      </c>
      <c r="T105" s="21">
        <v>17.399999999999999</v>
      </c>
      <c r="U105" s="21"/>
      <c r="V105" s="21">
        <v>9.5299999999999994</v>
      </c>
      <c r="W105" s="21">
        <v>2.2999999999999998</v>
      </c>
      <c r="X105" s="21"/>
      <c r="Y105" s="21">
        <v>0.12</v>
      </c>
      <c r="Z105" s="8">
        <v>108</v>
      </c>
      <c r="AA105" s="9">
        <f t="shared" si="18"/>
        <v>0.80597014925373134</v>
      </c>
      <c r="AB105" s="8">
        <v>0</v>
      </c>
      <c r="AC105" s="21">
        <v>0</v>
      </c>
    </row>
    <row r="106" spans="1:29" x14ac:dyDescent="0.25">
      <c r="A106" s="7" t="s">
        <v>37</v>
      </c>
      <c r="B106" s="8">
        <v>87</v>
      </c>
      <c r="C106" s="8">
        <v>3</v>
      </c>
      <c r="D106" s="8">
        <v>335</v>
      </c>
      <c r="E106" s="8">
        <v>10</v>
      </c>
      <c r="F106" s="29">
        <v>0.97</v>
      </c>
      <c r="G106" s="8">
        <v>338</v>
      </c>
      <c r="H106" s="8">
        <v>8</v>
      </c>
      <c r="I106" s="29">
        <v>0.98</v>
      </c>
      <c r="J106" s="8">
        <v>702</v>
      </c>
      <c r="K106" s="8">
        <v>23</v>
      </c>
      <c r="L106" s="29">
        <v>0.97</v>
      </c>
      <c r="M106" s="21">
        <v>7.69</v>
      </c>
      <c r="N106" s="21">
        <v>7.73</v>
      </c>
      <c r="O106" s="8">
        <v>1530</v>
      </c>
      <c r="P106" s="8">
        <v>847</v>
      </c>
      <c r="Q106" s="21">
        <v>69.37</v>
      </c>
      <c r="R106" s="21">
        <v>9.65</v>
      </c>
      <c r="S106" s="21">
        <v>88.125</v>
      </c>
      <c r="T106" s="21">
        <v>20.11</v>
      </c>
      <c r="U106" s="21"/>
      <c r="V106" s="21">
        <v>11.52</v>
      </c>
      <c r="W106" s="21">
        <v>2.65</v>
      </c>
      <c r="X106" s="21"/>
      <c r="Y106" s="21">
        <v>0.11</v>
      </c>
      <c r="Z106" s="8">
        <v>112</v>
      </c>
      <c r="AA106" s="9">
        <f t="shared" si="18"/>
        <v>1.2873563218390804</v>
      </c>
      <c r="AB106" s="8">
        <v>0</v>
      </c>
      <c r="AC106" s="21">
        <v>0</v>
      </c>
    </row>
    <row r="107" spans="1:29" ht="13" thickBot="1" x14ac:dyDescent="0.3">
      <c r="A107" s="7" t="s">
        <v>38</v>
      </c>
      <c r="B107" s="8">
        <v>93</v>
      </c>
      <c r="C107" s="8">
        <v>3</v>
      </c>
      <c r="D107" s="8">
        <v>245</v>
      </c>
      <c r="E107" s="8">
        <v>13</v>
      </c>
      <c r="F107" s="29">
        <v>0.95</v>
      </c>
      <c r="G107" s="8">
        <v>240</v>
      </c>
      <c r="H107" s="8">
        <v>9</v>
      </c>
      <c r="I107" s="29">
        <v>0.96</v>
      </c>
      <c r="J107" s="8">
        <v>511</v>
      </c>
      <c r="K107" s="8">
        <v>26</v>
      </c>
      <c r="L107" s="29">
        <v>0.95</v>
      </c>
      <c r="M107" s="21">
        <v>7.9</v>
      </c>
      <c r="N107" s="21">
        <v>7.8</v>
      </c>
      <c r="O107" s="8">
        <v>1385</v>
      </c>
      <c r="P107" s="8">
        <v>767</v>
      </c>
      <c r="Q107" s="21">
        <v>84</v>
      </c>
      <c r="R107" s="21">
        <v>5.5</v>
      </c>
      <c r="S107" s="21">
        <v>97.6</v>
      </c>
      <c r="T107" s="21">
        <v>29.8</v>
      </c>
      <c r="U107" s="21"/>
      <c r="V107" s="21">
        <v>8.6</v>
      </c>
      <c r="W107" s="21">
        <v>2.1</v>
      </c>
      <c r="X107" s="21"/>
      <c r="Y107" s="21">
        <v>0.15</v>
      </c>
      <c r="Z107" s="8">
        <v>68</v>
      </c>
      <c r="AA107" s="9">
        <f t="shared" si="18"/>
        <v>0.73118279569892475</v>
      </c>
      <c r="AB107" s="8">
        <v>11</v>
      </c>
      <c r="AC107" s="21">
        <v>1.33</v>
      </c>
    </row>
    <row r="108" spans="1:29" ht="13.5" thickTop="1" thickBot="1" x14ac:dyDescent="0.3">
      <c r="A108" s="10" t="s">
        <v>62</v>
      </c>
      <c r="B108" s="24">
        <f>SUM(B96:B107)</f>
        <v>971</v>
      </c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4">
        <f>SUM(Z96:Z107)</f>
        <v>1504</v>
      </c>
      <c r="AA108" s="20"/>
      <c r="AB108" s="26">
        <f>SUM(AB96:AB107)</f>
        <v>11</v>
      </c>
      <c r="AC108" s="20"/>
    </row>
    <row r="109" spans="1:29" ht="13.5" thickTop="1" thickBot="1" x14ac:dyDescent="0.3">
      <c r="A109" s="19" t="s">
        <v>63</v>
      </c>
      <c r="B109" s="12">
        <f t="shared" ref="B109:W109" si="19">AVERAGE(B96:B107)</f>
        <v>80.916666666666671</v>
      </c>
      <c r="C109" s="40">
        <f t="shared" si="19"/>
        <v>2.5</v>
      </c>
      <c r="D109" s="40">
        <f t="shared" si="19"/>
        <v>383.01666666666665</v>
      </c>
      <c r="E109" s="40">
        <f t="shared" si="19"/>
        <v>12.129166666666668</v>
      </c>
      <c r="F109" s="41">
        <f>AVERAGE(F96:F107)</f>
        <v>0.96499999999999997</v>
      </c>
      <c r="G109" s="40">
        <f>AVERAGE(G96:G107)</f>
        <v>343.51666666666665</v>
      </c>
      <c r="H109" s="40">
        <f>AVERAGE(H96:H107)</f>
        <v>10.133333333333333</v>
      </c>
      <c r="I109" s="41">
        <f>AVERAGE(I96:I107)</f>
        <v>0.97166666666666668</v>
      </c>
      <c r="J109" s="40">
        <f t="shared" si="19"/>
        <v>759.05833333333339</v>
      </c>
      <c r="K109" s="40">
        <f t="shared" si="19"/>
        <v>34.616666666666667</v>
      </c>
      <c r="L109" s="41">
        <f>AVERAGE(L96:L107)</f>
        <v>0.95499999999999996</v>
      </c>
      <c r="M109" s="40">
        <f t="shared" si="19"/>
        <v>7.6005833333333337</v>
      </c>
      <c r="N109" s="40">
        <f t="shared" si="19"/>
        <v>7.9614166666666675</v>
      </c>
      <c r="O109" s="40">
        <f t="shared" si="19"/>
        <v>1751.5541666666668</v>
      </c>
      <c r="P109" s="40">
        <f t="shared" si="19"/>
        <v>962.6583333333333</v>
      </c>
      <c r="Q109" s="40">
        <f>AVERAGE(Q96:Q107)</f>
        <v>97.825000000000003</v>
      </c>
      <c r="R109" s="40">
        <f>AVERAGE(R96:R107)</f>
        <v>3.2505833333333332</v>
      </c>
      <c r="S109" s="40">
        <f t="shared" si="19"/>
        <v>110.62541666666665</v>
      </c>
      <c r="T109" s="40">
        <f t="shared" si="19"/>
        <v>18.594666666666669</v>
      </c>
      <c r="U109" s="40"/>
      <c r="V109" s="40">
        <f t="shared" si="19"/>
        <v>13.280749999999999</v>
      </c>
      <c r="W109" s="40">
        <f t="shared" si="19"/>
        <v>2.1495833333333336</v>
      </c>
      <c r="X109" s="40"/>
      <c r="Y109" s="40">
        <f>AVERAGE(Y96:Y107)</f>
        <v>0.11666666666666668</v>
      </c>
      <c r="Z109" s="12">
        <f>AVERAGE(Z96:Z107)</f>
        <v>125.33333333333333</v>
      </c>
      <c r="AA109" s="40">
        <f>AVERAGE(AA96:AA107)</f>
        <v>1.9596196344495536</v>
      </c>
      <c r="AB109" s="12">
        <f>AVERAGE(AB96:AB107)</f>
        <v>0.91666666666666663</v>
      </c>
      <c r="AC109" s="40">
        <f>AVERAGE(AC96:AC107)</f>
        <v>0.11083333333333334</v>
      </c>
    </row>
    <row r="110" spans="1:29" ht="13" thickTop="1" x14ac:dyDescent="0.25"/>
    <row r="111" spans="1:29" ht="13" thickBot="1" x14ac:dyDescent="0.3">
      <c r="B111" s="30"/>
    </row>
    <row r="112" spans="1:29" ht="13" thickTop="1" x14ac:dyDescent="0.25">
      <c r="A112" s="33" t="s">
        <v>1</v>
      </c>
      <c r="B112" s="16" t="s">
        <v>2</v>
      </c>
      <c r="C112" s="16" t="s">
        <v>2</v>
      </c>
      <c r="D112" s="16" t="s">
        <v>3</v>
      </c>
      <c r="E112" s="16" t="s">
        <v>4</v>
      </c>
      <c r="F112" s="22" t="s">
        <v>5</v>
      </c>
      <c r="G112" s="16" t="s">
        <v>6</v>
      </c>
      <c r="H112" s="16" t="s">
        <v>7</v>
      </c>
      <c r="I112" s="22" t="s">
        <v>8</v>
      </c>
      <c r="J112" s="16" t="s">
        <v>9</v>
      </c>
      <c r="K112" s="16" t="s">
        <v>10</v>
      </c>
      <c r="L112" s="22" t="s">
        <v>11</v>
      </c>
      <c r="M112" s="16" t="s">
        <v>12</v>
      </c>
      <c r="N112" s="16" t="s">
        <v>13</v>
      </c>
      <c r="O112" s="16" t="s">
        <v>14</v>
      </c>
      <c r="P112" s="16" t="s">
        <v>15</v>
      </c>
      <c r="Q112" s="16" t="s">
        <v>41</v>
      </c>
      <c r="R112" s="16" t="s">
        <v>42</v>
      </c>
      <c r="S112" s="16" t="s">
        <v>43</v>
      </c>
      <c r="T112" s="16" t="s">
        <v>44</v>
      </c>
      <c r="U112" s="38"/>
      <c r="V112" s="16" t="s">
        <v>45</v>
      </c>
      <c r="W112" s="16" t="s">
        <v>46</v>
      </c>
      <c r="X112" s="38"/>
      <c r="Y112" s="16" t="s">
        <v>47</v>
      </c>
      <c r="Z112" s="34" t="s">
        <v>17</v>
      </c>
      <c r="AA112" s="34" t="s">
        <v>18</v>
      </c>
      <c r="AB112" s="16" t="s">
        <v>16</v>
      </c>
      <c r="AC112" s="16" t="s">
        <v>16</v>
      </c>
    </row>
    <row r="113" spans="1:29" ht="13" thickBot="1" x14ac:dyDescent="0.3">
      <c r="A113" s="27" t="s">
        <v>64</v>
      </c>
      <c r="B113" s="17" t="s">
        <v>20</v>
      </c>
      <c r="C113" s="18" t="s">
        <v>21</v>
      </c>
      <c r="D113" s="17" t="s">
        <v>22</v>
      </c>
      <c r="E113" s="17" t="s">
        <v>22</v>
      </c>
      <c r="F113" s="23" t="s">
        <v>23</v>
      </c>
      <c r="G113" s="17" t="s">
        <v>22</v>
      </c>
      <c r="H113" s="17" t="s">
        <v>22</v>
      </c>
      <c r="I113" s="23" t="s">
        <v>23</v>
      </c>
      <c r="J113" s="17" t="s">
        <v>22</v>
      </c>
      <c r="K113" s="17" t="s">
        <v>22</v>
      </c>
      <c r="L113" s="23" t="s">
        <v>23</v>
      </c>
      <c r="M113" s="17"/>
      <c r="N113" s="17"/>
      <c r="O113" s="17"/>
      <c r="P113" s="17"/>
      <c r="Q113" s="17" t="s">
        <v>22</v>
      </c>
      <c r="R113" s="17" t="s">
        <v>22</v>
      </c>
      <c r="S113" s="17" t="s">
        <v>22</v>
      </c>
      <c r="T113" s="17" t="s">
        <v>22</v>
      </c>
      <c r="U113" s="39"/>
      <c r="V113" s="17" t="s">
        <v>22</v>
      </c>
      <c r="W113" s="17" t="s">
        <v>22</v>
      </c>
      <c r="X113" s="39"/>
      <c r="Y113" s="17"/>
      <c r="Z113" s="18" t="s">
        <v>25</v>
      </c>
      <c r="AA113" s="18" t="s">
        <v>26</v>
      </c>
      <c r="AB113" s="17" t="s">
        <v>24</v>
      </c>
      <c r="AC113" s="17" t="s">
        <v>23</v>
      </c>
    </row>
    <row r="114" spans="1:29" ht="13" thickTop="1" x14ac:dyDescent="0.25">
      <c r="A114" s="7" t="s">
        <v>27</v>
      </c>
      <c r="B114" s="8">
        <v>191</v>
      </c>
      <c r="C114" s="8">
        <v>6</v>
      </c>
      <c r="D114" s="8">
        <v>244</v>
      </c>
      <c r="E114" s="8">
        <v>7</v>
      </c>
      <c r="F114" s="29">
        <v>0.97</v>
      </c>
      <c r="G114" s="8">
        <v>240</v>
      </c>
      <c r="H114" s="8">
        <v>8</v>
      </c>
      <c r="I114" s="29">
        <v>0.97</v>
      </c>
      <c r="J114" s="8">
        <v>538</v>
      </c>
      <c r="K114" s="8">
        <v>8</v>
      </c>
      <c r="L114" s="29">
        <v>0.96</v>
      </c>
      <c r="M114" s="21">
        <v>7.9450000000000003</v>
      </c>
      <c r="N114" s="21">
        <v>7.5330000000000004</v>
      </c>
      <c r="O114" s="8">
        <v>1726</v>
      </c>
      <c r="P114" s="8">
        <v>782.25</v>
      </c>
      <c r="Q114" s="21">
        <v>103.2</v>
      </c>
      <c r="R114" s="21">
        <v>8.3000000000000007</v>
      </c>
      <c r="S114" s="21">
        <v>114.8</v>
      </c>
      <c r="T114" s="21">
        <v>25.4</v>
      </c>
      <c r="U114" s="21"/>
      <c r="V114" s="21">
        <v>12.2</v>
      </c>
      <c r="W114" s="21">
        <v>1.7</v>
      </c>
      <c r="X114" s="21"/>
      <c r="Y114" s="21">
        <v>0.12</v>
      </c>
      <c r="Z114" s="8">
        <v>130</v>
      </c>
      <c r="AA114" s="9">
        <f t="shared" ref="AA114:AA125" si="20">Z114/B114</f>
        <v>0.68062827225130895</v>
      </c>
      <c r="AB114" s="8">
        <v>0</v>
      </c>
      <c r="AC114" s="21" t="s">
        <v>65</v>
      </c>
    </row>
    <row r="115" spans="1:29" x14ac:dyDescent="0.25">
      <c r="A115" s="7" t="s">
        <v>28</v>
      </c>
      <c r="B115" s="8">
        <v>55</v>
      </c>
      <c r="C115" s="8">
        <v>2</v>
      </c>
      <c r="D115" s="8">
        <v>360</v>
      </c>
      <c r="E115" s="8">
        <v>9</v>
      </c>
      <c r="F115" s="29">
        <v>0.98</v>
      </c>
      <c r="G115" s="8">
        <v>428</v>
      </c>
      <c r="H115" s="8">
        <v>9</v>
      </c>
      <c r="I115" s="29">
        <v>0.98</v>
      </c>
      <c r="J115" s="8">
        <v>872</v>
      </c>
      <c r="K115" s="8">
        <v>30</v>
      </c>
      <c r="L115" s="29">
        <v>0.97</v>
      </c>
      <c r="M115" s="21">
        <v>7.4329999999999998</v>
      </c>
      <c r="N115" s="21">
        <v>7.7</v>
      </c>
      <c r="O115" s="8">
        <v>1977.25</v>
      </c>
      <c r="P115" s="8">
        <v>762</v>
      </c>
      <c r="Q115" s="21">
        <v>126.3</v>
      </c>
      <c r="R115" s="21">
        <v>2.8</v>
      </c>
      <c r="S115" s="21">
        <v>135.5</v>
      </c>
      <c r="T115" s="21">
        <v>19</v>
      </c>
      <c r="U115" s="21"/>
      <c r="V115" s="21">
        <v>18.7</v>
      </c>
      <c r="W115" s="21">
        <v>3.7</v>
      </c>
      <c r="X115" s="21"/>
      <c r="Y115" s="21">
        <v>0.11</v>
      </c>
      <c r="Z115" s="8">
        <v>218</v>
      </c>
      <c r="AA115" s="9">
        <f t="shared" si="20"/>
        <v>3.9636363636363638</v>
      </c>
      <c r="AB115" s="8">
        <v>0</v>
      </c>
      <c r="AC115" s="21" t="s">
        <v>65</v>
      </c>
    </row>
    <row r="116" spans="1:29" x14ac:dyDescent="0.25">
      <c r="A116" s="7" t="s">
        <v>29</v>
      </c>
      <c r="B116" s="8">
        <v>93</v>
      </c>
      <c r="C116" s="8">
        <v>3</v>
      </c>
      <c r="D116" s="8">
        <v>339</v>
      </c>
      <c r="E116" s="8">
        <v>9</v>
      </c>
      <c r="F116" s="29">
        <v>0.97</v>
      </c>
      <c r="G116" s="8">
        <v>400</v>
      </c>
      <c r="H116" s="8">
        <v>10</v>
      </c>
      <c r="I116" s="29">
        <v>0.98</v>
      </c>
      <c r="J116" s="8">
        <v>1010</v>
      </c>
      <c r="K116" s="8">
        <v>29</v>
      </c>
      <c r="L116" s="29">
        <v>0.97</v>
      </c>
      <c r="M116" s="21">
        <v>7.3</v>
      </c>
      <c r="N116" s="21">
        <v>7.8</v>
      </c>
      <c r="O116" s="8">
        <v>1473</v>
      </c>
      <c r="P116" s="8">
        <v>986</v>
      </c>
      <c r="Q116" s="21">
        <v>83.3</v>
      </c>
      <c r="R116" s="21">
        <v>1.2</v>
      </c>
      <c r="S116" s="21">
        <v>91.6</v>
      </c>
      <c r="T116" s="21">
        <v>21.8</v>
      </c>
      <c r="U116" s="21"/>
      <c r="V116" s="21">
        <v>17.100000000000001</v>
      </c>
      <c r="W116" s="21">
        <v>5.0999999999999996</v>
      </c>
      <c r="X116" s="21"/>
      <c r="Y116" s="21">
        <v>0.09</v>
      </c>
      <c r="Z116" s="8">
        <v>114</v>
      </c>
      <c r="AA116" s="9">
        <f t="shared" si="20"/>
        <v>1.2258064516129032</v>
      </c>
      <c r="AB116" s="8">
        <v>0</v>
      </c>
      <c r="AC116" s="21" t="s">
        <v>65</v>
      </c>
    </row>
    <row r="117" spans="1:29" x14ac:dyDescent="0.25">
      <c r="A117" s="7" t="s">
        <v>30</v>
      </c>
      <c r="B117" s="8">
        <v>139</v>
      </c>
      <c r="C117" s="8">
        <v>5</v>
      </c>
      <c r="D117" s="8">
        <v>425</v>
      </c>
      <c r="E117" s="8">
        <v>8</v>
      </c>
      <c r="F117" s="29">
        <v>0.98</v>
      </c>
      <c r="G117" s="8">
        <v>353</v>
      </c>
      <c r="H117" s="8">
        <v>8</v>
      </c>
      <c r="I117" s="29">
        <v>0.98</v>
      </c>
      <c r="J117" s="8">
        <v>712</v>
      </c>
      <c r="K117" s="8">
        <v>25</v>
      </c>
      <c r="L117" s="29">
        <v>0.96</v>
      </c>
      <c r="M117" s="21">
        <v>7.5</v>
      </c>
      <c r="N117" s="21">
        <v>8</v>
      </c>
      <c r="O117" s="8">
        <v>1356</v>
      </c>
      <c r="P117" s="8">
        <v>518</v>
      </c>
      <c r="Q117" s="21">
        <v>65.099999999999994</v>
      </c>
      <c r="R117" s="21">
        <v>2.2999999999999998</v>
      </c>
      <c r="S117" s="21">
        <v>73.3</v>
      </c>
      <c r="T117" s="21">
        <v>8.6999999999999993</v>
      </c>
      <c r="U117" s="21"/>
      <c r="V117" s="21">
        <v>10</v>
      </c>
      <c r="W117" s="21">
        <v>2.1</v>
      </c>
      <c r="X117" s="21"/>
      <c r="Y117" s="21">
        <v>0.12</v>
      </c>
      <c r="Z117" s="8">
        <v>81</v>
      </c>
      <c r="AA117" s="9">
        <f t="shared" si="20"/>
        <v>0.58273381294964033</v>
      </c>
      <c r="AB117" s="8">
        <v>0</v>
      </c>
      <c r="AC117" s="21" t="s">
        <v>65</v>
      </c>
    </row>
    <row r="118" spans="1:29" x14ac:dyDescent="0.25">
      <c r="A118" s="7" t="s">
        <v>52</v>
      </c>
      <c r="B118" s="8">
        <v>119</v>
      </c>
      <c r="C118" s="8">
        <v>4</v>
      </c>
      <c r="D118" s="8">
        <v>299</v>
      </c>
      <c r="E118" s="8">
        <v>8</v>
      </c>
      <c r="F118" s="29">
        <v>0.97</v>
      </c>
      <c r="G118" s="8">
        <v>245</v>
      </c>
      <c r="H118" s="8">
        <v>9</v>
      </c>
      <c r="I118" s="29">
        <v>0.96</v>
      </c>
      <c r="J118" s="8">
        <v>543</v>
      </c>
      <c r="K118" s="8">
        <v>24</v>
      </c>
      <c r="L118" s="29">
        <v>0.96</v>
      </c>
      <c r="M118" s="21">
        <v>7.6</v>
      </c>
      <c r="N118" s="21">
        <v>8.4</v>
      </c>
      <c r="O118" s="8">
        <v>1831</v>
      </c>
      <c r="P118" s="8">
        <v>589</v>
      </c>
      <c r="Q118" s="21">
        <v>57.1</v>
      </c>
      <c r="R118" s="21">
        <v>1.4</v>
      </c>
      <c r="S118" s="21">
        <v>68.3</v>
      </c>
      <c r="T118" s="21">
        <v>9.4</v>
      </c>
      <c r="U118" s="21"/>
      <c r="V118" s="21">
        <v>13</v>
      </c>
      <c r="W118" s="21">
        <v>2.1</v>
      </c>
      <c r="X118" s="21"/>
      <c r="Y118" s="21">
        <v>0.11</v>
      </c>
      <c r="Z118" s="8">
        <v>84</v>
      </c>
      <c r="AA118" s="9">
        <f t="shared" si="20"/>
        <v>0.70588235294117652</v>
      </c>
      <c r="AB118" s="8">
        <v>0</v>
      </c>
      <c r="AC118" s="21" t="s">
        <v>65</v>
      </c>
    </row>
    <row r="119" spans="1:29" x14ac:dyDescent="0.25">
      <c r="A119" s="7" t="s">
        <v>32</v>
      </c>
      <c r="B119" s="8">
        <v>163</v>
      </c>
      <c r="C119" s="8">
        <v>5</v>
      </c>
      <c r="D119" s="8">
        <v>152</v>
      </c>
      <c r="E119" s="8">
        <v>8</v>
      </c>
      <c r="F119" s="29">
        <v>0.95</v>
      </c>
      <c r="G119" s="8">
        <v>165</v>
      </c>
      <c r="H119" s="8">
        <v>9</v>
      </c>
      <c r="I119" s="29">
        <v>0.95</v>
      </c>
      <c r="J119" s="8">
        <v>352</v>
      </c>
      <c r="K119" s="8">
        <v>26</v>
      </c>
      <c r="L119" s="29">
        <v>0.93</v>
      </c>
      <c r="M119" s="21">
        <v>7.62</v>
      </c>
      <c r="N119" s="21">
        <v>8.2729999999999997</v>
      </c>
      <c r="O119" s="8">
        <v>1890.75</v>
      </c>
      <c r="P119" s="8">
        <v>690</v>
      </c>
      <c r="Q119" s="21">
        <v>65.2</v>
      </c>
      <c r="R119" s="21">
        <v>2</v>
      </c>
      <c r="S119" s="21">
        <v>73.400000000000006</v>
      </c>
      <c r="T119" s="21">
        <v>8.3000000000000007</v>
      </c>
      <c r="U119" s="21"/>
      <c r="V119" s="21">
        <v>10.4</v>
      </c>
      <c r="W119" s="21">
        <v>2</v>
      </c>
      <c r="X119" s="21"/>
      <c r="Y119" s="21">
        <v>0.1</v>
      </c>
      <c r="Z119" s="8">
        <v>122</v>
      </c>
      <c r="AA119" s="9">
        <f t="shared" si="20"/>
        <v>0.74846625766871167</v>
      </c>
      <c r="AB119" s="8">
        <v>0</v>
      </c>
      <c r="AC119" s="21" t="s">
        <v>65</v>
      </c>
    </row>
    <row r="120" spans="1:29" x14ac:dyDescent="0.25">
      <c r="A120" s="7" t="s">
        <v>33</v>
      </c>
      <c r="B120" s="8">
        <v>206</v>
      </c>
      <c r="C120" s="8">
        <v>7</v>
      </c>
      <c r="D120" s="8">
        <v>472</v>
      </c>
      <c r="E120" s="8">
        <v>28</v>
      </c>
      <c r="F120" s="29">
        <v>0.94</v>
      </c>
      <c r="G120" s="8">
        <v>317</v>
      </c>
      <c r="H120" s="8">
        <v>15</v>
      </c>
      <c r="I120" s="29">
        <v>0.95</v>
      </c>
      <c r="J120" s="8">
        <v>505</v>
      </c>
      <c r="K120" s="8">
        <v>56</v>
      </c>
      <c r="L120" s="29">
        <v>0.89</v>
      </c>
      <c r="M120" s="21">
        <v>7.327</v>
      </c>
      <c r="N120" s="21">
        <v>8.42</v>
      </c>
      <c r="O120" s="8">
        <v>1368</v>
      </c>
      <c r="P120" s="8">
        <v>664</v>
      </c>
      <c r="Q120" s="21">
        <v>63.1</v>
      </c>
      <c r="R120" s="21">
        <v>0.7</v>
      </c>
      <c r="S120" s="21">
        <v>73.599999999999994</v>
      </c>
      <c r="T120" s="21">
        <v>11.7</v>
      </c>
      <c r="U120" s="21"/>
      <c r="V120" s="21">
        <v>9.9</v>
      </c>
      <c r="W120" s="21">
        <v>1.8</v>
      </c>
      <c r="X120" s="21"/>
      <c r="Y120" s="21">
        <v>0.12</v>
      </c>
      <c r="Z120" s="25">
        <v>96</v>
      </c>
      <c r="AA120" s="9">
        <f t="shared" si="20"/>
        <v>0.46601941747572817</v>
      </c>
      <c r="AB120" s="8">
        <v>0</v>
      </c>
      <c r="AC120" s="21" t="s">
        <v>65</v>
      </c>
    </row>
    <row r="121" spans="1:29" x14ac:dyDescent="0.25">
      <c r="A121" s="7" t="s">
        <v>34</v>
      </c>
      <c r="B121" s="31">
        <v>37</v>
      </c>
      <c r="C121" s="31">
        <v>1</v>
      </c>
      <c r="D121" s="31">
        <v>85</v>
      </c>
      <c r="E121" s="31">
        <v>9</v>
      </c>
      <c r="F121" s="29">
        <v>0.97</v>
      </c>
      <c r="G121" s="31">
        <v>140</v>
      </c>
      <c r="H121" s="31">
        <v>10</v>
      </c>
      <c r="I121" s="29">
        <v>0.97</v>
      </c>
      <c r="J121" s="31">
        <v>298</v>
      </c>
      <c r="K121" s="31">
        <v>33</v>
      </c>
      <c r="L121" s="29">
        <v>0.96</v>
      </c>
      <c r="M121" s="21">
        <v>7.62</v>
      </c>
      <c r="N121" s="21">
        <v>8.6649999999999991</v>
      </c>
      <c r="O121" s="8">
        <v>1495.75</v>
      </c>
      <c r="P121" s="8">
        <v>760.25</v>
      </c>
      <c r="Q121" s="21">
        <v>60.5</v>
      </c>
      <c r="R121" s="21">
        <v>2.6</v>
      </c>
      <c r="S121" s="32">
        <v>74.599999999999994</v>
      </c>
      <c r="T121" s="32">
        <v>9.8000000000000007</v>
      </c>
      <c r="U121" s="32"/>
      <c r="V121" s="21">
        <v>8.6</v>
      </c>
      <c r="W121" s="21">
        <v>1</v>
      </c>
      <c r="X121" s="21"/>
      <c r="Y121" s="21">
        <v>0.11</v>
      </c>
      <c r="Z121" s="25">
        <v>107</v>
      </c>
      <c r="AA121" s="9">
        <f t="shared" si="20"/>
        <v>2.8918918918918921</v>
      </c>
      <c r="AB121" s="8">
        <v>0</v>
      </c>
      <c r="AC121" s="21" t="s">
        <v>65</v>
      </c>
    </row>
    <row r="122" spans="1:29" x14ac:dyDescent="0.25">
      <c r="A122" s="7" t="s">
        <v>35</v>
      </c>
      <c r="B122" s="8">
        <v>243</v>
      </c>
      <c r="C122" s="8">
        <v>8</v>
      </c>
      <c r="D122" s="8">
        <v>262</v>
      </c>
      <c r="E122" s="8">
        <v>8</v>
      </c>
      <c r="F122" s="29">
        <v>0.97</v>
      </c>
      <c r="G122" s="8">
        <v>275</v>
      </c>
      <c r="H122" s="8">
        <v>8</v>
      </c>
      <c r="I122" s="29">
        <v>0.97</v>
      </c>
      <c r="J122" s="8">
        <v>544</v>
      </c>
      <c r="K122" s="8">
        <v>22</v>
      </c>
      <c r="L122" s="29">
        <v>0.96</v>
      </c>
      <c r="M122" s="21">
        <v>7.585</v>
      </c>
      <c r="N122" s="21">
        <v>7.8529999999999998</v>
      </c>
      <c r="O122" s="8">
        <v>1455</v>
      </c>
      <c r="P122" s="8">
        <v>910.25</v>
      </c>
      <c r="Q122" s="21">
        <v>55.7</v>
      </c>
      <c r="R122" s="21">
        <v>2.4</v>
      </c>
      <c r="S122" s="21">
        <v>65.599999999999994</v>
      </c>
      <c r="T122" s="21">
        <v>12.6</v>
      </c>
      <c r="U122" s="21"/>
      <c r="V122" s="21">
        <v>9</v>
      </c>
      <c r="W122" s="21">
        <v>1.1000000000000001</v>
      </c>
      <c r="X122" s="21"/>
      <c r="Y122" s="21">
        <v>0.15</v>
      </c>
      <c r="Z122" s="8">
        <v>87</v>
      </c>
      <c r="AA122" s="9">
        <f t="shared" si="20"/>
        <v>0.35802469135802467</v>
      </c>
      <c r="AB122" s="8">
        <v>0</v>
      </c>
      <c r="AC122" s="21" t="s">
        <v>65</v>
      </c>
    </row>
    <row r="123" spans="1:29" x14ac:dyDescent="0.25">
      <c r="A123" s="7" t="s">
        <v>36</v>
      </c>
      <c r="B123" s="8">
        <v>33</v>
      </c>
      <c r="C123" s="8">
        <v>1</v>
      </c>
      <c r="D123" s="8">
        <v>268</v>
      </c>
      <c r="E123" s="8">
        <v>9</v>
      </c>
      <c r="F123" s="29">
        <v>0.97</v>
      </c>
      <c r="G123" s="8">
        <v>298</v>
      </c>
      <c r="H123" s="8">
        <v>8</v>
      </c>
      <c r="I123" s="29">
        <v>0.97</v>
      </c>
      <c r="J123" s="8">
        <v>683</v>
      </c>
      <c r="K123" s="8">
        <v>33</v>
      </c>
      <c r="L123" s="29">
        <v>0.95</v>
      </c>
      <c r="M123" s="21">
        <v>7.3</v>
      </c>
      <c r="N123" s="21">
        <v>7.95</v>
      </c>
      <c r="O123" s="8">
        <v>1801</v>
      </c>
      <c r="P123" s="8">
        <v>782</v>
      </c>
      <c r="Q123" s="21">
        <v>110.6</v>
      </c>
      <c r="R123" s="21">
        <v>0.8</v>
      </c>
      <c r="S123" s="21">
        <v>120</v>
      </c>
      <c r="T123" s="21">
        <v>13.7</v>
      </c>
      <c r="U123" s="21"/>
      <c r="V123" s="21">
        <v>19.100000000000001</v>
      </c>
      <c r="W123" s="21">
        <v>1.6</v>
      </c>
      <c r="X123" s="21"/>
      <c r="Y123" s="21">
        <v>0.12</v>
      </c>
      <c r="Z123" s="8">
        <v>73</v>
      </c>
      <c r="AA123" s="9">
        <f t="shared" si="20"/>
        <v>2.2121212121212119</v>
      </c>
      <c r="AB123" s="8">
        <v>0</v>
      </c>
      <c r="AC123" s="21" t="s">
        <v>65</v>
      </c>
    </row>
    <row r="124" spans="1:29" x14ac:dyDescent="0.25">
      <c r="A124" s="7" t="s">
        <v>37</v>
      </c>
      <c r="B124" s="8">
        <v>270</v>
      </c>
      <c r="C124" s="8">
        <v>9</v>
      </c>
      <c r="D124" s="8">
        <v>334</v>
      </c>
      <c r="E124" s="8">
        <v>8</v>
      </c>
      <c r="F124" s="29">
        <v>0.98</v>
      </c>
      <c r="G124" s="8">
        <v>250</v>
      </c>
      <c r="H124" s="8">
        <v>3</v>
      </c>
      <c r="I124" s="29">
        <v>0.99</v>
      </c>
      <c r="J124" s="8">
        <v>725</v>
      </c>
      <c r="K124" s="8">
        <v>26</v>
      </c>
      <c r="L124" s="29">
        <v>0.96</v>
      </c>
      <c r="M124" s="21">
        <v>7.4429999999999996</v>
      </c>
      <c r="N124" s="21">
        <v>7.7949999999999999</v>
      </c>
      <c r="O124" s="8">
        <v>1585.75</v>
      </c>
      <c r="P124" s="8">
        <v>708</v>
      </c>
      <c r="Q124" s="21">
        <v>81.3</v>
      </c>
      <c r="R124" s="21">
        <v>0.9</v>
      </c>
      <c r="S124" s="21">
        <v>94</v>
      </c>
      <c r="T124" s="21">
        <v>14.1</v>
      </c>
      <c r="U124" s="21"/>
      <c r="V124" s="21">
        <v>13.9</v>
      </c>
      <c r="W124" s="21">
        <v>1.6</v>
      </c>
      <c r="X124" s="21"/>
      <c r="Y124" s="21">
        <v>0.15</v>
      </c>
      <c r="Z124" s="8">
        <v>100</v>
      </c>
      <c r="AA124" s="9">
        <f t="shared" si="20"/>
        <v>0.37037037037037035</v>
      </c>
      <c r="AB124" s="8">
        <v>0</v>
      </c>
      <c r="AC124" s="21" t="s">
        <v>65</v>
      </c>
    </row>
    <row r="125" spans="1:29" ht="13" thickBot="1" x14ac:dyDescent="0.3">
      <c r="A125" s="7" t="s">
        <v>38</v>
      </c>
      <c r="B125" s="8">
        <v>303</v>
      </c>
      <c r="C125" s="8">
        <v>10</v>
      </c>
      <c r="D125" s="8">
        <v>747</v>
      </c>
      <c r="E125" s="8">
        <v>13</v>
      </c>
      <c r="F125" s="29">
        <v>0.98</v>
      </c>
      <c r="G125" s="8">
        <v>402</v>
      </c>
      <c r="H125" s="8">
        <v>8</v>
      </c>
      <c r="I125" s="29">
        <v>0.98</v>
      </c>
      <c r="J125" s="8">
        <v>908</v>
      </c>
      <c r="K125" s="8">
        <v>28</v>
      </c>
      <c r="L125" s="29">
        <v>0.97</v>
      </c>
      <c r="M125" s="21">
        <v>7.22</v>
      </c>
      <c r="N125" s="21">
        <v>7.54</v>
      </c>
      <c r="O125" s="8">
        <v>1765.8</v>
      </c>
      <c r="P125" s="8">
        <v>686.2</v>
      </c>
      <c r="Q125" s="21">
        <v>78.900000000000006</v>
      </c>
      <c r="R125" s="21">
        <v>1.1000000000000001</v>
      </c>
      <c r="S125" s="21">
        <v>91.6</v>
      </c>
      <c r="T125" s="21">
        <v>13.6</v>
      </c>
      <c r="U125" s="21"/>
      <c r="V125" s="21">
        <v>16.2</v>
      </c>
      <c r="W125" s="21">
        <v>1.7</v>
      </c>
      <c r="X125" s="21"/>
      <c r="Y125" s="21">
        <v>0.12</v>
      </c>
      <c r="Z125" s="8">
        <v>87</v>
      </c>
      <c r="AA125" s="9">
        <f t="shared" si="20"/>
        <v>0.28712871287128711</v>
      </c>
      <c r="AB125" s="8">
        <v>0</v>
      </c>
      <c r="AC125" s="21" t="s">
        <v>65</v>
      </c>
    </row>
    <row r="126" spans="1:29" ht="13.5" thickTop="1" thickBot="1" x14ac:dyDescent="0.3">
      <c r="A126" s="10" t="s">
        <v>66</v>
      </c>
      <c r="B126" s="24">
        <f>SUM(B114:B125)</f>
        <v>1852</v>
      </c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4">
        <f>SUM(Z114:Z125)</f>
        <v>1299</v>
      </c>
      <c r="AA126" s="20"/>
      <c r="AB126" s="26">
        <f>SUM(AB114:AB125)</f>
        <v>0</v>
      </c>
      <c r="AC126" s="20"/>
    </row>
    <row r="127" spans="1:29" ht="13.5" thickTop="1" thickBot="1" x14ac:dyDescent="0.3">
      <c r="A127" s="19" t="s">
        <v>67</v>
      </c>
      <c r="B127" s="12">
        <f t="shared" ref="B127:W127" si="21">AVERAGE(B114:B125)</f>
        <v>154.33333333333334</v>
      </c>
      <c r="C127" s="40">
        <f t="shared" si="21"/>
        <v>5.083333333333333</v>
      </c>
      <c r="D127" s="40">
        <f t="shared" si="21"/>
        <v>332.25</v>
      </c>
      <c r="E127" s="40">
        <f t="shared" si="21"/>
        <v>10.333333333333334</v>
      </c>
      <c r="F127" s="41">
        <f>AVERAGE(F114:F125)</f>
        <v>0.96916666666666673</v>
      </c>
      <c r="G127" s="40">
        <f>AVERAGE(G114:G125)</f>
        <v>292.75</v>
      </c>
      <c r="H127" s="40">
        <f>AVERAGE(H114:H125)</f>
        <v>8.75</v>
      </c>
      <c r="I127" s="41">
        <f>AVERAGE(I114:I125)</f>
        <v>0.97083333333333333</v>
      </c>
      <c r="J127" s="40">
        <f t="shared" si="21"/>
        <v>640.83333333333337</v>
      </c>
      <c r="K127" s="40">
        <f t="shared" si="21"/>
        <v>28.333333333333332</v>
      </c>
      <c r="L127" s="41">
        <f>AVERAGE(L114:L125)</f>
        <v>0.95333333333333325</v>
      </c>
      <c r="M127" s="40">
        <f t="shared" si="21"/>
        <v>7.4910833333333322</v>
      </c>
      <c r="N127" s="40">
        <f t="shared" si="21"/>
        <v>7.9940833333333332</v>
      </c>
      <c r="O127" s="40">
        <f t="shared" si="21"/>
        <v>1643.7749999999999</v>
      </c>
      <c r="P127" s="40">
        <f t="shared" si="21"/>
        <v>736.49583333333339</v>
      </c>
      <c r="Q127" s="40">
        <f>AVERAGE(Q114:Q125)</f>
        <v>79.191666666666663</v>
      </c>
      <c r="R127" s="40">
        <f>AVERAGE(R114:R125)</f>
        <v>2.2083333333333335</v>
      </c>
      <c r="S127" s="40">
        <f t="shared" si="21"/>
        <v>89.691666666666663</v>
      </c>
      <c r="T127" s="40">
        <f t="shared" si="21"/>
        <v>14.008333333333333</v>
      </c>
      <c r="U127" s="40"/>
      <c r="V127" s="40">
        <f t="shared" si="21"/>
        <v>13.174999999999999</v>
      </c>
      <c r="W127" s="40">
        <f t="shared" si="21"/>
        <v>2.1250000000000004</v>
      </c>
      <c r="X127" s="40"/>
      <c r="Y127" s="40">
        <f>AVERAGE(Y114:Y125)</f>
        <v>0.11833333333333333</v>
      </c>
      <c r="Z127" s="12">
        <f>AVERAGE(Z114:Z125)</f>
        <v>108.25</v>
      </c>
      <c r="AA127" s="40">
        <f>AVERAGE(AA114:AA125)</f>
        <v>1.2077258172623848</v>
      </c>
      <c r="AB127" s="12">
        <f>AVERAGE(AB114:AB125)</f>
        <v>0</v>
      </c>
      <c r="AC127" s="40" t="e">
        <f>AVERAGE(AC114:AC125)</f>
        <v>#DIV/0!</v>
      </c>
    </row>
    <row r="128" spans="1:29" ht="13" thickTop="1" x14ac:dyDescent="0.25"/>
    <row r="129" spans="1:29" ht="13" thickBot="1" x14ac:dyDescent="0.3"/>
    <row r="130" spans="1:29" ht="13" thickTop="1" x14ac:dyDescent="0.25">
      <c r="A130" s="33" t="s">
        <v>1</v>
      </c>
      <c r="B130" s="16" t="s">
        <v>2</v>
      </c>
      <c r="C130" s="16" t="s">
        <v>2</v>
      </c>
      <c r="D130" s="16" t="s">
        <v>3</v>
      </c>
      <c r="E130" s="16" t="s">
        <v>4</v>
      </c>
      <c r="F130" s="22" t="s">
        <v>5</v>
      </c>
      <c r="G130" s="16" t="s">
        <v>6</v>
      </c>
      <c r="H130" s="16" t="s">
        <v>7</v>
      </c>
      <c r="I130" s="22" t="s">
        <v>8</v>
      </c>
      <c r="J130" s="16" t="s">
        <v>9</v>
      </c>
      <c r="K130" s="16" t="s">
        <v>10</v>
      </c>
      <c r="L130" s="22" t="s">
        <v>11</v>
      </c>
      <c r="M130" s="16" t="s">
        <v>12</v>
      </c>
      <c r="N130" s="16" t="s">
        <v>13</v>
      </c>
      <c r="O130" s="16" t="s">
        <v>14</v>
      </c>
      <c r="P130" s="16" t="s">
        <v>15</v>
      </c>
      <c r="Q130" s="16" t="s">
        <v>41</v>
      </c>
      <c r="R130" s="16" t="s">
        <v>42</v>
      </c>
      <c r="S130" s="16" t="s">
        <v>43</v>
      </c>
      <c r="T130" s="16" t="s">
        <v>44</v>
      </c>
      <c r="U130" s="38" t="s">
        <v>68</v>
      </c>
      <c r="V130" s="16" t="s">
        <v>45</v>
      </c>
      <c r="W130" s="16" t="s">
        <v>46</v>
      </c>
      <c r="X130" s="38" t="s">
        <v>69</v>
      </c>
      <c r="Y130" s="16" t="s">
        <v>47</v>
      </c>
      <c r="Z130" s="34" t="s">
        <v>17</v>
      </c>
      <c r="AA130" s="34" t="s">
        <v>18</v>
      </c>
      <c r="AB130" s="16" t="s">
        <v>16</v>
      </c>
      <c r="AC130" s="16" t="s">
        <v>16</v>
      </c>
    </row>
    <row r="131" spans="1:29" ht="13" thickBot="1" x14ac:dyDescent="0.3">
      <c r="A131" s="27" t="s">
        <v>70</v>
      </c>
      <c r="B131" s="17" t="s">
        <v>20</v>
      </c>
      <c r="C131" s="18" t="s">
        <v>21</v>
      </c>
      <c r="D131" s="17" t="s">
        <v>22</v>
      </c>
      <c r="E131" s="17" t="s">
        <v>22</v>
      </c>
      <c r="F131" s="23" t="s">
        <v>23</v>
      </c>
      <c r="G131" s="17" t="s">
        <v>22</v>
      </c>
      <c r="H131" s="17" t="s">
        <v>22</v>
      </c>
      <c r="I131" s="23" t="s">
        <v>23</v>
      </c>
      <c r="J131" s="17" t="s">
        <v>22</v>
      </c>
      <c r="K131" s="17" t="s">
        <v>22</v>
      </c>
      <c r="L131" s="23" t="s">
        <v>23</v>
      </c>
      <c r="M131" s="17"/>
      <c r="N131" s="17"/>
      <c r="O131" s="17"/>
      <c r="P131" s="17"/>
      <c r="Q131" s="17" t="s">
        <v>22</v>
      </c>
      <c r="R131" s="17" t="s">
        <v>22</v>
      </c>
      <c r="S131" s="17" t="s">
        <v>22</v>
      </c>
      <c r="T131" s="17" t="s">
        <v>22</v>
      </c>
      <c r="U131" s="39" t="s">
        <v>23</v>
      </c>
      <c r="V131" s="17" t="s">
        <v>22</v>
      </c>
      <c r="W131" s="17" t="s">
        <v>22</v>
      </c>
      <c r="X131" s="39" t="s">
        <v>23</v>
      </c>
      <c r="Y131" s="17"/>
      <c r="Z131" s="18" t="s">
        <v>25</v>
      </c>
      <c r="AA131" s="18" t="s">
        <v>26</v>
      </c>
      <c r="AB131" s="17" t="s">
        <v>24</v>
      </c>
      <c r="AC131" s="17" t="s">
        <v>23</v>
      </c>
    </row>
    <row r="132" spans="1:29" ht="13" thickTop="1" x14ac:dyDescent="0.25">
      <c r="A132" s="7" t="s">
        <v>27</v>
      </c>
      <c r="B132" s="8">
        <v>48</v>
      </c>
      <c r="C132" s="8">
        <v>2</v>
      </c>
      <c r="D132" s="8">
        <v>326</v>
      </c>
      <c r="E132" s="8">
        <v>12</v>
      </c>
      <c r="F132" s="29">
        <v>0.96</v>
      </c>
      <c r="G132" s="8">
        <v>273</v>
      </c>
      <c r="H132" s="8">
        <v>7</v>
      </c>
      <c r="I132" s="29">
        <v>0.97</v>
      </c>
      <c r="J132" s="8">
        <v>629</v>
      </c>
      <c r="K132" s="8">
        <v>28</v>
      </c>
      <c r="L132" s="29">
        <v>0.96</v>
      </c>
      <c r="M132" s="21">
        <v>8.1199999999999992</v>
      </c>
      <c r="N132" s="21">
        <v>7.6</v>
      </c>
      <c r="O132" s="8">
        <v>1534</v>
      </c>
      <c r="P132" s="8">
        <v>771</v>
      </c>
      <c r="Q132" s="21">
        <v>56.2</v>
      </c>
      <c r="R132" s="21">
        <v>1.9</v>
      </c>
      <c r="S132" s="21">
        <v>80.5</v>
      </c>
      <c r="T132" s="21">
        <v>15.2</v>
      </c>
      <c r="U132" s="21"/>
      <c r="V132" s="21">
        <v>18.8</v>
      </c>
      <c r="W132" s="21">
        <v>2</v>
      </c>
      <c r="X132" s="21"/>
      <c r="Y132" s="21">
        <v>0.11</v>
      </c>
      <c r="Z132" s="8">
        <v>103</v>
      </c>
      <c r="AA132" s="9">
        <f t="shared" ref="AA132:AA143" si="22">Z132/B132</f>
        <v>2.1458333333333335</v>
      </c>
      <c r="AB132" s="8">
        <v>0</v>
      </c>
      <c r="AC132" s="21" t="s">
        <v>65</v>
      </c>
    </row>
    <row r="133" spans="1:29" x14ac:dyDescent="0.25">
      <c r="A133" s="7" t="s">
        <v>28</v>
      </c>
      <c r="B133" s="8">
        <v>115</v>
      </c>
      <c r="C133" s="8">
        <v>4</v>
      </c>
      <c r="D133" s="8">
        <v>273</v>
      </c>
      <c r="E133" s="8">
        <v>9</v>
      </c>
      <c r="F133" s="29">
        <v>0.97</v>
      </c>
      <c r="G133" s="8">
        <v>295</v>
      </c>
      <c r="H133" s="8">
        <v>6</v>
      </c>
      <c r="I133" s="29">
        <v>0.98</v>
      </c>
      <c r="J133" s="8">
        <v>599</v>
      </c>
      <c r="K133" s="8">
        <v>30</v>
      </c>
      <c r="L133" s="29">
        <v>0.95</v>
      </c>
      <c r="M133" s="21">
        <v>7.2</v>
      </c>
      <c r="N133" s="21">
        <v>7.8</v>
      </c>
      <c r="O133" s="8">
        <v>1617</v>
      </c>
      <c r="P133" s="8">
        <v>846</v>
      </c>
      <c r="Q133" s="21">
        <v>74.2</v>
      </c>
      <c r="R133" s="21">
        <v>1.1000000000000001</v>
      </c>
      <c r="S133" s="21">
        <v>89.9</v>
      </c>
      <c r="T133" s="21">
        <v>18.8</v>
      </c>
      <c r="U133" s="21"/>
      <c r="V133" s="21">
        <v>16.3</v>
      </c>
      <c r="W133" s="21">
        <v>2.5</v>
      </c>
      <c r="X133" s="21"/>
      <c r="Y133" s="21">
        <v>0.15</v>
      </c>
      <c r="Z133" s="8">
        <v>102</v>
      </c>
      <c r="AA133" s="9">
        <f t="shared" si="22"/>
        <v>0.88695652173913042</v>
      </c>
      <c r="AB133" s="8">
        <v>0</v>
      </c>
      <c r="AC133" s="21" t="s">
        <v>65</v>
      </c>
    </row>
    <row r="134" spans="1:29" x14ac:dyDescent="0.25">
      <c r="A134" s="7" t="s">
        <v>29</v>
      </c>
      <c r="B134" s="8">
        <v>47</v>
      </c>
      <c r="C134" s="8">
        <v>2</v>
      </c>
      <c r="D134" s="8">
        <v>84</v>
      </c>
      <c r="E134" s="8">
        <v>8</v>
      </c>
      <c r="F134" s="29">
        <v>0.9</v>
      </c>
      <c r="G134" s="8">
        <v>94</v>
      </c>
      <c r="H134" s="8">
        <v>5</v>
      </c>
      <c r="I134" s="29">
        <v>0.95</v>
      </c>
      <c r="J134" s="8">
        <v>226</v>
      </c>
      <c r="K134" s="8">
        <v>26</v>
      </c>
      <c r="L134" s="29">
        <v>0.89</v>
      </c>
      <c r="M134" s="21">
        <v>7.53</v>
      </c>
      <c r="N134" s="21">
        <v>8.83</v>
      </c>
      <c r="O134" s="8">
        <v>1282</v>
      </c>
      <c r="P134" s="8">
        <v>854</v>
      </c>
      <c r="Q134" s="21">
        <v>30.5</v>
      </c>
      <c r="R134" s="21">
        <v>0.4</v>
      </c>
      <c r="S134" s="21">
        <v>40.1</v>
      </c>
      <c r="T134" s="21">
        <v>13.6</v>
      </c>
      <c r="U134" s="21"/>
      <c r="V134" s="21">
        <v>7.9</v>
      </c>
      <c r="W134" s="21">
        <v>1.9</v>
      </c>
      <c r="X134" s="21"/>
      <c r="Y134" s="21">
        <v>0.12</v>
      </c>
      <c r="Z134" s="8">
        <v>79</v>
      </c>
      <c r="AA134" s="9">
        <f t="shared" si="22"/>
        <v>1.6808510638297873</v>
      </c>
      <c r="AB134" s="8">
        <v>11</v>
      </c>
      <c r="AC134" s="21">
        <v>1.34</v>
      </c>
    </row>
    <row r="135" spans="1:29" x14ac:dyDescent="0.25">
      <c r="A135" s="7" t="s">
        <v>30</v>
      </c>
      <c r="B135" s="8">
        <v>163</v>
      </c>
      <c r="C135" s="8">
        <v>5</v>
      </c>
      <c r="D135" s="8">
        <v>465</v>
      </c>
      <c r="E135" s="8">
        <v>10</v>
      </c>
      <c r="F135" s="29">
        <v>0.98</v>
      </c>
      <c r="G135" s="8">
        <v>265</v>
      </c>
      <c r="H135" s="8">
        <v>6</v>
      </c>
      <c r="I135" s="29">
        <v>0.98</v>
      </c>
      <c r="J135" s="8">
        <v>441</v>
      </c>
      <c r="K135" s="8">
        <v>28</v>
      </c>
      <c r="L135" s="29">
        <v>0.94</v>
      </c>
      <c r="M135" s="21">
        <v>7.58</v>
      </c>
      <c r="N135" s="21">
        <v>8.42</v>
      </c>
      <c r="O135" s="8">
        <v>1325</v>
      </c>
      <c r="P135" s="8">
        <v>874</v>
      </c>
      <c r="Q135" s="21" t="s">
        <v>71</v>
      </c>
      <c r="R135" s="21" t="s">
        <v>72</v>
      </c>
      <c r="S135" s="21" t="s">
        <v>73</v>
      </c>
      <c r="T135" s="21" t="s">
        <v>74</v>
      </c>
      <c r="U135" s="21"/>
      <c r="V135" s="21" t="s">
        <v>75</v>
      </c>
      <c r="W135" s="21">
        <v>2</v>
      </c>
      <c r="X135" s="21"/>
      <c r="Y135" s="21">
        <v>0.15</v>
      </c>
      <c r="Z135" s="8">
        <v>195</v>
      </c>
      <c r="AA135" s="9">
        <f t="shared" si="22"/>
        <v>1.196319018404908</v>
      </c>
      <c r="AB135" s="8">
        <v>0</v>
      </c>
      <c r="AC135" s="21" t="s">
        <v>65</v>
      </c>
    </row>
    <row r="136" spans="1:29" x14ac:dyDescent="0.25">
      <c r="A136" s="7" t="s">
        <v>52</v>
      </c>
      <c r="B136" s="8">
        <v>125</v>
      </c>
      <c r="C136" s="8">
        <v>4</v>
      </c>
      <c r="D136" s="8">
        <v>345</v>
      </c>
      <c r="E136" s="8">
        <v>9</v>
      </c>
      <c r="F136" s="29">
        <v>0.98</v>
      </c>
      <c r="G136" s="8">
        <v>300</v>
      </c>
      <c r="H136" s="8">
        <v>10</v>
      </c>
      <c r="I136" s="29">
        <v>0.97</v>
      </c>
      <c r="J136" s="8">
        <v>885</v>
      </c>
      <c r="K136" s="8">
        <v>24</v>
      </c>
      <c r="L136" s="29">
        <v>0.97</v>
      </c>
      <c r="M136" s="21">
        <v>7.36</v>
      </c>
      <c r="N136" s="21">
        <v>8.85</v>
      </c>
      <c r="O136" s="8">
        <v>1450</v>
      </c>
      <c r="P136" s="8">
        <v>828</v>
      </c>
      <c r="Q136" s="21">
        <v>83.9</v>
      </c>
      <c r="R136" s="21">
        <v>6.5</v>
      </c>
      <c r="S136" s="21">
        <v>92.1</v>
      </c>
      <c r="T136" s="21">
        <v>16</v>
      </c>
      <c r="U136" s="21"/>
      <c r="V136" s="21">
        <v>14.1</v>
      </c>
      <c r="W136" s="21">
        <v>1.9</v>
      </c>
      <c r="X136" s="21"/>
      <c r="Y136" s="21">
        <v>1.01</v>
      </c>
      <c r="Z136" s="8">
        <v>373</v>
      </c>
      <c r="AA136" s="9">
        <f t="shared" si="22"/>
        <v>2.984</v>
      </c>
      <c r="AB136" s="8">
        <v>0</v>
      </c>
      <c r="AC136" s="21" t="s">
        <v>65</v>
      </c>
    </row>
    <row r="137" spans="1:29" x14ac:dyDescent="0.25">
      <c r="A137" s="7" t="s">
        <v>32</v>
      </c>
      <c r="B137" s="8">
        <v>101</v>
      </c>
      <c r="C137" s="8">
        <v>3</v>
      </c>
      <c r="D137" s="8">
        <v>158</v>
      </c>
      <c r="E137" s="8">
        <v>11</v>
      </c>
      <c r="F137" s="29">
        <v>0.93</v>
      </c>
      <c r="G137" s="8">
        <v>115</v>
      </c>
      <c r="H137" s="8">
        <v>7</v>
      </c>
      <c r="I137" s="29">
        <v>0.94</v>
      </c>
      <c r="J137" s="8">
        <v>186</v>
      </c>
      <c r="K137" s="8">
        <v>20</v>
      </c>
      <c r="L137" s="29">
        <v>0.89</v>
      </c>
      <c r="M137" s="21">
        <v>7.48</v>
      </c>
      <c r="N137" s="21">
        <v>8.3800000000000008</v>
      </c>
      <c r="O137" s="8">
        <v>1074</v>
      </c>
      <c r="P137" s="8">
        <v>752</v>
      </c>
      <c r="Q137" s="21">
        <v>43.5</v>
      </c>
      <c r="R137" s="21">
        <v>0.6</v>
      </c>
      <c r="S137" s="21">
        <v>52.1</v>
      </c>
      <c r="T137" s="21">
        <v>20.3</v>
      </c>
      <c r="U137" s="21"/>
      <c r="V137" s="21">
        <v>9.9</v>
      </c>
      <c r="W137" s="21">
        <v>5.0999999999999996</v>
      </c>
      <c r="X137" s="21"/>
      <c r="Y137" s="21">
        <v>0.99</v>
      </c>
      <c r="Z137" s="8">
        <v>259</v>
      </c>
      <c r="AA137" s="9">
        <f t="shared" si="22"/>
        <v>2.5643564356435644</v>
      </c>
      <c r="AB137" s="8">
        <v>0</v>
      </c>
      <c r="AC137" s="21" t="s">
        <v>65</v>
      </c>
    </row>
    <row r="138" spans="1:29" x14ac:dyDescent="0.25">
      <c r="A138" s="7" t="s">
        <v>33</v>
      </c>
      <c r="B138" s="8">
        <v>59</v>
      </c>
      <c r="C138" s="8">
        <v>2</v>
      </c>
      <c r="D138" s="8">
        <v>129</v>
      </c>
      <c r="E138" s="8">
        <v>11</v>
      </c>
      <c r="F138" s="29">
        <v>0.92</v>
      </c>
      <c r="G138" s="8">
        <v>127</v>
      </c>
      <c r="H138" s="8">
        <v>6</v>
      </c>
      <c r="I138" s="29">
        <v>0.95</v>
      </c>
      <c r="J138" s="8">
        <v>251</v>
      </c>
      <c r="K138" s="8">
        <v>22</v>
      </c>
      <c r="L138" s="29">
        <v>0.91</v>
      </c>
      <c r="M138" s="21">
        <v>7.81</v>
      </c>
      <c r="N138" s="21">
        <v>7.843</v>
      </c>
      <c r="O138" s="8">
        <v>1371</v>
      </c>
      <c r="P138" s="8">
        <v>895</v>
      </c>
      <c r="Q138" s="21">
        <v>71</v>
      </c>
      <c r="R138" s="21">
        <v>0.5</v>
      </c>
      <c r="S138" s="21">
        <v>82.7</v>
      </c>
      <c r="T138" s="21">
        <v>36.5</v>
      </c>
      <c r="U138" s="21"/>
      <c r="V138" s="21">
        <v>9</v>
      </c>
      <c r="W138" s="21">
        <v>5</v>
      </c>
      <c r="X138" s="21"/>
      <c r="Y138" s="21">
        <v>1.25</v>
      </c>
      <c r="Z138" s="25">
        <v>245</v>
      </c>
      <c r="AA138" s="9">
        <f t="shared" si="22"/>
        <v>4.1525423728813555</v>
      </c>
      <c r="AB138" s="8">
        <v>0</v>
      </c>
      <c r="AC138" s="21" t="s">
        <v>65</v>
      </c>
    </row>
    <row r="139" spans="1:29" x14ac:dyDescent="0.25">
      <c r="A139" s="7" t="s">
        <v>34</v>
      </c>
      <c r="B139" s="31">
        <v>82</v>
      </c>
      <c r="C139" s="31">
        <v>3</v>
      </c>
      <c r="D139" s="31">
        <v>232</v>
      </c>
      <c r="E139" s="31">
        <v>8</v>
      </c>
      <c r="F139" s="29">
        <v>0.97</v>
      </c>
      <c r="G139" s="31">
        <v>192</v>
      </c>
      <c r="H139" s="31">
        <v>8</v>
      </c>
      <c r="I139" s="29">
        <v>0.96</v>
      </c>
      <c r="J139" s="31">
        <v>394</v>
      </c>
      <c r="K139" s="31">
        <v>23</v>
      </c>
      <c r="L139" s="29">
        <v>0.94</v>
      </c>
      <c r="M139" s="21">
        <v>7.48</v>
      </c>
      <c r="N139" s="21">
        <v>7.94</v>
      </c>
      <c r="O139" s="8">
        <v>1098</v>
      </c>
      <c r="P139" s="8">
        <v>865</v>
      </c>
      <c r="Q139" s="21">
        <v>48.8</v>
      </c>
      <c r="R139" s="21">
        <v>0.7</v>
      </c>
      <c r="S139" s="32">
        <v>76.400000000000006</v>
      </c>
      <c r="T139" s="32">
        <v>43.4</v>
      </c>
      <c r="U139" s="32"/>
      <c r="V139" s="21">
        <v>8.1</v>
      </c>
      <c r="W139" s="21">
        <v>3.7</v>
      </c>
      <c r="X139" s="21"/>
      <c r="Y139" s="21">
        <v>1</v>
      </c>
      <c r="Z139" s="25">
        <v>145</v>
      </c>
      <c r="AA139" s="9">
        <f t="shared" si="22"/>
        <v>1.7682926829268293</v>
      </c>
      <c r="AB139" s="8">
        <v>0</v>
      </c>
      <c r="AC139" s="21" t="s">
        <v>65</v>
      </c>
    </row>
    <row r="140" spans="1:29" x14ac:dyDescent="0.25">
      <c r="A140" s="7" t="s">
        <v>35</v>
      </c>
      <c r="B140" s="8">
        <v>231</v>
      </c>
      <c r="C140" s="8">
        <v>8</v>
      </c>
      <c r="D140" s="8">
        <v>103</v>
      </c>
      <c r="E140" s="8">
        <v>7</v>
      </c>
      <c r="F140" s="29">
        <v>0.94</v>
      </c>
      <c r="G140" s="8">
        <v>125</v>
      </c>
      <c r="H140" s="8">
        <v>7</v>
      </c>
      <c r="I140" s="29">
        <v>0.95</v>
      </c>
      <c r="J140" s="8">
        <v>282</v>
      </c>
      <c r="K140" s="8">
        <v>18</v>
      </c>
      <c r="L140" s="29">
        <v>0.94</v>
      </c>
      <c r="M140" s="21">
        <v>7.6</v>
      </c>
      <c r="N140" s="21">
        <v>7.87</v>
      </c>
      <c r="O140" s="8">
        <v>1456</v>
      </c>
      <c r="P140" s="8">
        <v>647</v>
      </c>
      <c r="Q140" s="21">
        <v>67.2</v>
      </c>
      <c r="R140" s="21">
        <v>0.5</v>
      </c>
      <c r="S140" s="21">
        <v>80.7</v>
      </c>
      <c r="T140" s="21">
        <v>27.3</v>
      </c>
      <c r="U140" s="21"/>
      <c r="V140" s="21">
        <v>10.5</v>
      </c>
      <c r="W140" s="21">
        <v>3.5</v>
      </c>
      <c r="X140" s="21"/>
      <c r="Y140" s="21">
        <v>1.1200000000000001</v>
      </c>
      <c r="Z140" s="8">
        <v>166</v>
      </c>
      <c r="AA140" s="9">
        <f t="shared" si="22"/>
        <v>0.7186147186147186</v>
      </c>
      <c r="AB140" s="8">
        <v>0</v>
      </c>
      <c r="AC140" s="21" t="s">
        <v>65</v>
      </c>
    </row>
    <row r="141" spans="1:29" x14ac:dyDescent="0.25">
      <c r="A141" s="7" t="s">
        <v>36</v>
      </c>
      <c r="B141" s="8">
        <v>229</v>
      </c>
      <c r="C141" s="8">
        <v>7</v>
      </c>
      <c r="D141" s="8">
        <v>401</v>
      </c>
      <c r="E141" s="8">
        <v>9</v>
      </c>
      <c r="F141" s="29">
        <v>0.98</v>
      </c>
      <c r="G141" s="8">
        <v>220</v>
      </c>
      <c r="H141" s="8">
        <v>4</v>
      </c>
      <c r="I141" s="29">
        <v>0.98</v>
      </c>
      <c r="J141" s="8">
        <v>383</v>
      </c>
      <c r="K141" s="8">
        <v>18</v>
      </c>
      <c r="L141" s="29">
        <v>0.95</v>
      </c>
      <c r="M141" s="21">
        <v>7.35</v>
      </c>
      <c r="N141" s="21">
        <v>7.57</v>
      </c>
      <c r="O141" s="8">
        <v>1274.25</v>
      </c>
      <c r="P141" s="8">
        <v>748.75</v>
      </c>
      <c r="Q141" s="21">
        <v>54</v>
      </c>
      <c r="R141" s="21">
        <v>0.2</v>
      </c>
      <c r="S141" s="21">
        <v>66.3</v>
      </c>
      <c r="T141" s="21">
        <v>47.2</v>
      </c>
      <c r="U141" s="21"/>
      <c r="V141" s="21">
        <v>13.7</v>
      </c>
      <c r="W141" s="21">
        <v>4.4000000000000004</v>
      </c>
      <c r="X141" s="21"/>
      <c r="Y141" s="21">
        <v>0.96</v>
      </c>
      <c r="Z141" s="8">
        <v>148</v>
      </c>
      <c r="AA141" s="9">
        <f t="shared" si="22"/>
        <v>0.64628820960698685</v>
      </c>
      <c r="AB141" s="8">
        <v>0</v>
      </c>
      <c r="AC141" s="21" t="s">
        <v>65</v>
      </c>
    </row>
    <row r="142" spans="1:29" x14ac:dyDescent="0.25">
      <c r="A142" s="7" t="s">
        <v>37</v>
      </c>
      <c r="B142" s="8">
        <v>198</v>
      </c>
      <c r="C142" s="8">
        <v>7</v>
      </c>
      <c r="D142" s="8">
        <v>302</v>
      </c>
      <c r="E142" s="8">
        <v>22</v>
      </c>
      <c r="F142" s="29">
        <v>0.93</v>
      </c>
      <c r="G142" s="8">
        <v>348</v>
      </c>
      <c r="H142" s="8">
        <v>5</v>
      </c>
      <c r="I142" s="29">
        <v>0.99</v>
      </c>
      <c r="J142" s="8">
        <v>715</v>
      </c>
      <c r="K142" s="8">
        <v>27</v>
      </c>
      <c r="L142" s="29">
        <v>0.96</v>
      </c>
      <c r="M142" s="21">
        <v>7.28</v>
      </c>
      <c r="N142" s="21">
        <v>7.23</v>
      </c>
      <c r="O142" s="8">
        <v>1753</v>
      </c>
      <c r="P142" s="8">
        <v>833</v>
      </c>
      <c r="Q142" s="21">
        <v>102.4</v>
      </c>
      <c r="R142" s="21">
        <v>0.4</v>
      </c>
      <c r="S142" s="21">
        <v>115</v>
      </c>
      <c r="T142" s="21">
        <v>54.5</v>
      </c>
      <c r="U142" s="21"/>
      <c r="V142" s="21">
        <v>19.5</v>
      </c>
      <c r="W142" s="21">
        <v>4.7</v>
      </c>
      <c r="X142" s="21"/>
      <c r="Y142" s="21">
        <v>0.91</v>
      </c>
      <c r="Z142" s="8">
        <v>163</v>
      </c>
      <c r="AA142" s="9">
        <f t="shared" si="22"/>
        <v>0.8232323232323232</v>
      </c>
      <c r="AB142" s="8">
        <v>0</v>
      </c>
      <c r="AC142" s="21" t="s">
        <v>65</v>
      </c>
    </row>
    <row r="143" spans="1:29" ht="13" thickBot="1" x14ac:dyDescent="0.3">
      <c r="A143" s="7" t="s">
        <v>38</v>
      </c>
      <c r="B143" s="8">
        <v>73</v>
      </c>
      <c r="C143" s="8">
        <v>2</v>
      </c>
      <c r="D143" s="8">
        <v>144</v>
      </c>
      <c r="E143" s="8">
        <v>10</v>
      </c>
      <c r="F143" s="29">
        <v>0.93</v>
      </c>
      <c r="G143" s="8">
        <v>120</v>
      </c>
      <c r="H143" s="8">
        <v>11</v>
      </c>
      <c r="I143" s="29">
        <v>0.91</v>
      </c>
      <c r="J143" s="8">
        <v>322</v>
      </c>
      <c r="K143" s="8">
        <v>32</v>
      </c>
      <c r="L143" s="29">
        <v>0.9</v>
      </c>
      <c r="M143" s="21">
        <v>7.41</v>
      </c>
      <c r="N143" s="21">
        <v>7.18</v>
      </c>
      <c r="O143" s="8">
        <v>1348</v>
      </c>
      <c r="P143" s="8">
        <v>712</v>
      </c>
      <c r="Q143" s="21">
        <v>64.3</v>
      </c>
      <c r="R143" s="21">
        <v>0.2</v>
      </c>
      <c r="S143" s="21">
        <v>75.2</v>
      </c>
      <c r="T143" s="21">
        <v>36.9</v>
      </c>
      <c r="U143" s="21"/>
      <c r="V143" s="21">
        <v>12.2</v>
      </c>
      <c r="W143" s="21">
        <v>2.5</v>
      </c>
      <c r="X143" s="21"/>
      <c r="Y143" s="21">
        <v>0.96</v>
      </c>
      <c r="Z143" s="8">
        <v>122</v>
      </c>
      <c r="AA143" s="9">
        <f t="shared" si="22"/>
        <v>1.6712328767123288</v>
      </c>
      <c r="AB143" s="8">
        <v>0</v>
      </c>
      <c r="AC143" s="21" t="s">
        <v>65</v>
      </c>
    </row>
    <row r="144" spans="1:29" ht="13.5" thickTop="1" thickBot="1" x14ac:dyDescent="0.3">
      <c r="A144" s="10" t="s">
        <v>76</v>
      </c>
      <c r="B144" s="24">
        <f>SUM(B132:B143)</f>
        <v>1471</v>
      </c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4">
        <f>SUM(Z132:Z143)</f>
        <v>2100</v>
      </c>
      <c r="AA144" s="20"/>
      <c r="AB144" s="26">
        <f>SUM(AB132:AB143)</f>
        <v>11</v>
      </c>
      <c r="AC144" s="20"/>
    </row>
    <row r="145" spans="1:29" ht="13.5" thickTop="1" thickBot="1" x14ac:dyDescent="0.3">
      <c r="A145" s="19" t="s">
        <v>77</v>
      </c>
      <c r="B145" s="12">
        <f t="shared" ref="B145:W145" si="23">AVERAGE(B132:B143)</f>
        <v>122.58333333333333</v>
      </c>
      <c r="C145" s="40">
        <f t="shared" si="23"/>
        <v>4.083333333333333</v>
      </c>
      <c r="D145" s="40">
        <f t="shared" si="23"/>
        <v>246.83333333333334</v>
      </c>
      <c r="E145" s="40">
        <f t="shared" si="23"/>
        <v>10.5</v>
      </c>
      <c r="F145" s="41">
        <f>AVERAGE(F132:F143)</f>
        <v>0.9491666666666666</v>
      </c>
      <c r="G145" s="40">
        <f>AVERAGE(G132:G143)</f>
        <v>206.16666666666666</v>
      </c>
      <c r="H145" s="40">
        <f>AVERAGE(H132:H143)</f>
        <v>6.833333333333333</v>
      </c>
      <c r="I145" s="41">
        <f>AVERAGE(I132:I143)</f>
        <v>0.96083333333333332</v>
      </c>
      <c r="J145" s="40">
        <f t="shared" si="23"/>
        <v>442.75</v>
      </c>
      <c r="K145" s="40">
        <f t="shared" si="23"/>
        <v>24.666666666666668</v>
      </c>
      <c r="L145" s="41">
        <f>AVERAGE(L132:L143)</f>
        <v>0.93333333333333313</v>
      </c>
      <c r="M145" s="40">
        <f t="shared" si="23"/>
        <v>7.5166666666666657</v>
      </c>
      <c r="N145" s="40">
        <f t="shared" si="23"/>
        <v>7.9594166666666668</v>
      </c>
      <c r="O145" s="40">
        <f t="shared" si="23"/>
        <v>1381.8541666666667</v>
      </c>
      <c r="P145" s="40">
        <f t="shared" si="23"/>
        <v>802.14583333333337</v>
      </c>
      <c r="Q145" s="40">
        <f>AVERAGE(Q132:Q143)</f>
        <v>63.272727272727259</v>
      </c>
      <c r="R145" s="40">
        <f>AVERAGE(R132:R143)</f>
        <v>1.1818181818181817</v>
      </c>
      <c r="S145" s="40">
        <f t="shared" si="23"/>
        <v>77.363636363636374</v>
      </c>
      <c r="T145" s="40">
        <f t="shared" si="23"/>
        <v>29.972727272727273</v>
      </c>
      <c r="U145" s="40"/>
      <c r="V145" s="40">
        <f t="shared" si="23"/>
        <v>12.727272727272727</v>
      </c>
      <c r="W145" s="40">
        <f t="shared" si="23"/>
        <v>3.2666666666666671</v>
      </c>
      <c r="X145" s="40"/>
      <c r="Y145" s="40">
        <f>AVERAGE(Y132:Y143)</f>
        <v>0.72750000000000004</v>
      </c>
      <c r="Z145" s="12">
        <f>AVERAGE(Z132:Z143)</f>
        <v>175</v>
      </c>
      <c r="AA145" s="40">
        <f>AVERAGE(AA132:AA143)</f>
        <v>1.769876629743772</v>
      </c>
      <c r="AB145" s="12">
        <f>AVERAGE(AB132:AB143)</f>
        <v>0.91666666666666663</v>
      </c>
      <c r="AC145" s="40">
        <f>AVERAGE(AC132:AC143)</f>
        <v>1.34</v>
      </c>
    </row>
    <row r="146" spans="1:29" ht="13" thickTop="1" x14ac:dyDescent="0.25"/>
    <row r="147" spans="1:29" ht="13" thickBot="1" x14ac:dyDescent="0.3"/>
    <row r="148" spans="1:29" ht="13" thickTop="1" x14ac:dyDescent="0.25">
      <c r="A148" s="33" t="s">
        <v>1</v>
      </c>
      <c r="B148" s="16" t="s">
        <v>2</v>
      </c>
      <c r="C148" s="16" t="s">
        <v>2</v>
      </c>
      <c r="D148" s="16" t="s">
        <v>3</v>
      </c>
      <c r="E148" s="16" t="s">
        <v>4</v>
      </c>
      <c r="F148" s="22" t="s">
        <v>5</v>
      </c>
      <c r="G148" s="16" t="s">
        <v>6</v>
      </c>
      <c r="H148" s="16" t="s">
        <v>7</v>
      </c>
      <c r="I148" s="22" t="s">
        <v>8</v>
      </c>
      <c r="J148" s="16" t="s">
        <v>9</v>
      </c>
      <c r="K148" s="16" t="s">
        <v>10</v>
      </c>
      <c r="L148" s="22" t="s">
        <v>11</v>
      </c>
      <c r="M148" s="16" t="s">
        <v>12</v>
      </c>
      <c r="N148" s="16" t="s">
        <v>13</v>
      </c>
      <c r="O148" s="16" t="s">
        <v>14</v>
      </c>
      <c r="P148" s="16" t="s">
        <v>15</v>
      </c>
      <c r="Q148" s="16" t="s">
        <v>41</v>
      </c>
      <c r="R148" s="16" t="s">
        <v>42</v>
      </c>
      <c r="S148" s="16" t="s">
        <v>43</v>
      </c>
      <c r="T148" s="16" t="s">
        <v>44</v>
      </c>
      <c r="U148" s="38" t="s">
        <v>68</v>
      </c>
      <c r="V148" s="16" t="s">
        <v>45</v>
      </c>
      <c r="W148" s="16" t="s">
        <v>46</v>
      </c>
      <c r="X148" s="38" t="s">
        <v>69</v>
      </c>
      <c r="Y148" s="16" t="s">
        <v>47</v>
      </c>
      <c r="Z148" s="34" t="s">
        <v>17</v>
      </c>
      <c r="AA148" s="34" t="s">
        <v>18</v>
      </c>
      <c r="AB148" s="16" t="s">
        <v>16</v>
      </c>
      <c r="AC148" s="16" t="s">
        <v>16</v>
      </c>
    </row>
    <row r="149" spans="1:29" ht="13" thickBot="1" x14ac:dyDescent="0.3">
      <c r="A149" s="27" t="s">
        <v>78</v>
      </c>
      <c r="B149" s="17" t="s">
        <v>20</v>
      </c>
      <c r="C149" s="18" t="s">
        <v>21</v>
      </c>
      <c r="D149" s="17" t="s">
        <v>22</v>
      </c>
      <c r="E149" s="17" t="s">
        <v>22</v>
      </c>
      <c r="F149" s="23" t="s">
        <v>23</v>
      </c>
      <c r="G149" s="17" t="s">
        <v>22</v>
      </c>
      <c r="H149" s="17" t="s">
        <v>22</v>
      </c>
      <c r="I149" s="23" t="s">
        <v>23</v>
      </c>
      <c r="J149" s="17" t="s">
        <v>22</v>
      </c>
      <c r="K149" s="17" t="s">
        <v>22</v>
      </c>
      <c r="L149" s="23" t="s">
        <v>23</v>
      </c>
      <c r="M149" s="17"/>
      <c r="N149" s="17"/>
      <c r="O149" s="17"/>
      <c r="P149" s="17"/>
      <c r="Q149" s="17" t="s">
        <v>22</v>
      </c>
      <c r="R149" s="17" t="s">
        <v>22</v>
      </c>
      <c r="S149" s="17" t="s">
        <v>22</v>
      </c>
      <c r="T149" s="17" t="s">
        <v>22</v>
      </c>
      <c r="U149" s="39" t="s">
        <v>23</v>
      </c>
      <c r="V149" s="17" t="s">
        <v>22</v>
      </c>
      <c r="W149" s="17" t="s">
        <v>22</v>
      </c>
      <c r="X149" s="39" t="s">
        <v>23</v>
      </c>
      <c r="Y149" s="17"/>
      <c r="Z149" s="18" t="s">
        <v>25</v>
      </c>
      <c r="AA149" s="18" t="s">
        <v>26</v>
      </c>
      <c r="AB149" s="17" t="s">
        <v>24</v>
      </c>
      <c r="AC149" s="17" t="s">
        <v>23</v>
      </c>
    </row>
    <row r="150" spans="1:29" ht="13" thickTop="1" x14ac:dyDescent="0.25">
      <c r="A150" s="7" t="s">
        <v>27</v>
      </c>
      <c r="B150" s="8">
        <v>247</v>
      </c>
      <c r="C150" s="8">
        <v>8</v>
      </c>
      <c r="D150" s="8">
        <v>549</v>
      </c>
      <c r="E150" s="8">
        <v>5</v>
      </c>
      <c r="F150" s="36">
        <v>99</v>
      </c>
      <c r="G150" s="8">
        <v>170</v>
      </c>
      <c r="H150" s="8">
        <v>9</v>
      </c>
      <c r="I150" s="36">
        <v>95</v>
      </c>
      <c r="J150" s="8">
        <v>611</v>
      </c>
      <c r="K150" s="8">
        <v>66</v>
      </c>
      <c r="L150" s="36">
        <v>89</v>
      </c>
      <c r="M150" s="21">
        <v>7</v>
      </c>
      <c r="N150" s="21">
        <v>7</v>
      </c>
      <c r="O150" s="8">
        <v>1530</v>
      </c>
      <c r="P150" s="8">
        <v>812</v>
      </c>
      <c r="Q150" s="21">
        <v>72.2</v>
      </c>
      <c r="R150" s="21">
        <v>0.2</v>
      </c>
      <c r="S150" s="21">
        <v>83.1</v>
      </c>
      <c r="T150" s="21">
        <v>31.8</v>
      </c>
      <c r="U150" s="21">
        <v>62</v>
      </c>
      <c r="V150" s="21">
        <v>13.3</v>
      </c>
      <c r="W150" s="21">
        <v>4.2</v>
      </c>
      <c r="X150" s="21">
        <v>69</v>
      </c>
      <c r="Y150" s="21">
        <v>0.85</v>
      </c>
      <c r="Z150" s="8">
        <v>110</v>
      </c>
      <c r="AA150" s="9">
        <f t="shared" ref="AA150:AA161" si="24">Z150/B150</f>
        <v>0.44534412955465585</v>
      </c>
      <c r="AB150" s="8">
        <v>0</v>
      </c>
      <c r="AC150" s="21" t="s">
        <v>65</v>
      </c>
    </row>
    <row r="151" spans="1:29" x14ac:dyDescent="0.25">
      <c r="A151" s="7" t="s">
        <v>28</v>
      </c>
      <c r="B151" s="8">
        <v>38</v>
      </c>
      <c r="C151" s="8">
        <v>1</v>
      </c>
      <c r="D151" s="8">
        <v>234</v>
      </c>
      <c r="E151" s="8">
        <v>9</v>
      </c>
      <c r="F151" s="37">
        <v>96</v>
      </c>
      <c r="G151" s="8">
        <v>207</v>
      </c>
      <c r="H151" s="8">
        <v>8</v>
      </c>
      <c r="I151" s="37">
        <v>96</v>
      </c>
      <c r="J151" s="8">
        <v>535</v>
      </c>
      <c r="K151" s="8">
        <v>21</v>
      </c>
      <c r="L151" s="37">
        <v>96</v>
      </c>
      <c r="M151" s="21">
        <v>6.88</v>
      </c>
      <c r="N151" s="21">
        <v>7.21</v>
      </c>
      <c r="O151" s="8">
        <v>1578</v>
      </c>
      <c r="P151" s="8">
        <v>950</v>
      </c>
      <c r="Q151" s="21">
        <v>74.900000000000006</v>
      </c>
      <c r="R151" s="21">
        <v>0.4</v>
      </c>
      <c r="S151" s="21">
        <v>118.1</v>
      </c>
      <c r="T151" s="21">
        <v>60.1</v>
      </c>
      <c r="U151" s="21">
        <v>49</v>
      </c>
      <c r="V151" s="21">
        <v>15.5</v>
      </c>
      <c r="W151" s="21">
        <v>3.5</v>
      </c>
      <c r="X151" s="21">
        <v>77</v>
      </c>
      <c r="Y151" s="21">
        <v>0.85</v>
      </c>
      <c r="Z151" s="8">
        <v>116</v>
      </c>
      <c r="AA151" s="9">
        <f t="shared" si="24"/>
        <v>3.0526315789473686</v>
      </c>
      <c r="AB151" s="8">
        <v>0</v>
      </c>
      <c r="AC151" s="21" t="s">
        <v>65</v>
      </c>
    </row>
    <row r="152" spans="1:29" x14ac:dyDescent="0.25">
      <c r="A152" s="7" t="s">
        <v>29</v>
      </c>
      <c r="B152" s="8">
        <v>127</v>
      </c>
      <c r="C152" s="8">
        <v>4</v>
      </c>
      <c r="D152" s="8">
        <v>221</v>
      </c>
      <c r="E152" s="8">
        <v>11</v>
      </c>
      <c r="F152" s="37">
        <v>95</v>
      </c>
      <c r="G152" s="8">
        <v>182</v>
      </c>
      <c r="H152" s="8">
        <v>6</v>
      </c>
      <c r="I152" s="37">
        <v>97</v>
      </c>
      <c r="J152" s="8">
        <v>484</v>
      </c>
      <c r="K152" s="8">
        <v>21</v>
      </c>
      <c r="L152" s="37">
        <v>96</v>
      </c>
      <c r="M152" s="21">
        <v>6.77</v>
      </c>
      <c r="N152" s="21">
        <v>7.14</v>
      </c>
      <c r="O152" s="8">
        <v>1038</v>
      </c>
      <c r="P152" s="8">
        <v>940</v>
      </c>
      <c r="Q152" s="21">
        <v>39.299999999999997</v>
      </c>
      <c r="R152" s="21">
        <v>0.2</v>
      </c>
      <c r="S152" s="21">
        <v>62.9</v>
      </c>
      <c r="T152" s="21">
        <v>52.9</v>
      </c>
      <c r="U152" s="21">
        <v>16</v>
      </c>
      <c r="V152" s="21">
        <v>14.2</v>
      </c>
      <c r="W152" s="21">
        <v>3.8</v>
      </c>
      <c r="X152" s="21">
        <v>73</v>
      </c>
      <c r="Y152" s="21">
        <v>0.77</v>
      </c>
      <c r="Z152" s="8">
        <v>162</v>
      </c>
      <c r="AA152" s="9">
        <f t="shared" si="24"/>
        <v>1.2755905511811023</v>
      </c>
      <c r="AB152" s="8">
        <v>0</v>
      </c>
      <c r="AC152" s="21" t="s">
        <v>65</v>
      </c>
    </row>
    <row r="153" spans="1:29" x14ac:dyDescent="0.25">
      <c r="A153" s="7" t="s">
        <v>30</v>
      </c>
      <c r="B153" s="8">
        <v>99</v>
      </c>
      <c r="C153" s="8">
        <v>3.3</v>
      </c>
      <c r="D153" s="8">
        <v>328.25</v>
      </c>
      <c r="E153" s="8">
        <v>9.75</v>
      </c>
      <c r="F153" s="37">
        <v>97.03</v>
      </c>
      <c r="G153" s="8">
        <v>205</v>
      </c>
      <c r="H153" s="8">
        <v>3.25</v>
      </c>
      <c r="I153" s="37">
        <v>98.415000000000006</v>
      </c>
      <c r="J153" s="8">
        <v>684.5</v>
      </c>
      <c r="K153" s="8">
        <v>17.5</v>
      </c>
      <c r="L153" s="37">
        <v>97.442999999999998</v>
      </c>
      <c r="M153" s="21">
        <v>6.87</v>
      </c>
      <c r="N153" s="21">
        <v>7.7679999999999998</v>
      </c>
      <c r="O153" s="8">
        <v>1389.5</v>
      </c>
      <c r="P153" s="8">
        <v>740.25</v>
      </c>
      <c r="Q153" s="21">
        <v>66.674999999999997</v>
      </c>
      <c r="R153" s="21">
        <v>0.13600000000000001</v>
      </c>
      <c r="S153" s="21">
        <v>82.825000000000003</v>
      </c>
      <c r="T153" s="21">
        <v>39.049999999999997</v>
      </c>
      <c r="U153" s="21">
        <v>52.851999999999997</v>
      </c>
      <c r="V153" s="21">
        <v>17</v>
      </c>
      <c r="W153" s="21">
        <v>2.99</v>
      </c>
      <c r="X153" s="21">
        <v>82.412000000000006</v>
      </c>
      <c r="Y153" s="21">
        <v>0.63</v>
      </c>
      <c r="Z153" s="8">
        <v>120</v>
      </c>
      <c r="AA153" s="9">
        <f t="shared" si="24"/>
        <v>1.2121212121212122</v>
      </c>
      <c r="AB153" s="8">
        <v>0</v>
      </c>
      <c r="AC153" s="21" t="s">
        <v>65</v>
      </c>
    </row>
    <row r="154" spans="1:29" x14ac:dyDescent="0.25">
      <c r="A154" s="7" t="s">
        <v>52</v>
      </c>
      <c r="B154" s="8">
        <v>104</v>
      </c>
      <c r="C154" s="8">
        <v>3.355</v>
      </c>
      <c r="D154" s="8">
        <v>403.4</v>
      </c>
      <c r="E154" s="8">
        <v>14</v>
      </c>
      <c r="F154" s="37">
        <v>96.528999999999996</v>
      </c>
      <c r="G154" s="8">
        <v>264</v>
      </c>
      <c r="H154" s="8">
        <v>5.6</v>
      </c>
      <c r="I154" s="37">
        <v>97.879000000000005</v>
      </c>
      <c r="J154" s="8">
        <v>709</v>
      </c>
      <c r="K154" s="8">
        <v>22</v>
      </c>
      <c r="L154" s="37">
        <v>96.897000000000006</v>
      </c>
      <c r="M154" s="21">
        <v>6.9359999999999999</v>
      </c>
      <c r="N154" s="21">
        <v>7.6319999999999997</v>
      </c>
      <c r="O154" s="8">
        <v>1775.8</v>
      </c>
      <c r="P154" s="8">
        <v>653.4</v>
      </c>
      <c r="Q154" s="21">
        <v>98.38</v>
      </c>
      <c r="R154" s="21">
        <v>2.7130000000000001</v>
      </c>
      <c r="S154" s="21">
        <v>110.6</v>
      </c>
      <c r="T154" s="21">
        <v>24.88</v>
      </c>
      <c r="U154" s="21">
        <v>77.504999999999995</v>
      </c>
      <c r="V154" s="21">
        <v>18.8</v>
      </c>
      <c r="W154" s="21">
        <v>3.6440000000000001</v>
      </c>
      <c r="X154" s="21">
        <v>80.617000000000004</v>
      </c>
      <c r="Y154" s="21">
        <v>0.65</v>
      </c>
      <c r="Z154" s="8">
        <v>97</v>
      </c>
      <c r="AA154" s="9">
        <f t="shared" si="24"/>
        <v>0.93269230769230771</v>
      </c>
      <c r="AB154" s="8">
        <v>0</v>
      </c>
      <c r="AC154" s="21" t="s">
        <v>65</v>
      </c>
    </row>
    <row r="155" spans="1:29" x14ac:dyDescent="0.25">
      <c r="A155" s="7" t="s">
        <v>32</v>
      </c>
      <c r="B155" s="8">
        <v>51</v>
      </c>
      <c r="C155" s="8">
        <v>1.7</v>
      </c>
      <c r="D155" s="8">
        <v>747.66700000000003</v>
      </c>
      <c r="E155" s="8">
        <v>5.6669999999999998</v>
      </c>
      <c r="F155" s="37">
        <v>99.242000000000004</v>
      </c>
      <c r="G155" s="8">
        <v>480</v>
      </c>
      <c r="H155" s="8">
        <v>9.3330000000000002</v>
      </c>
      <c r="I155" s="37">
        <v>98.055999999999997</v>
      </c>
      <c r="J155" s="8">
        <v>1091.6669999999999</v>
      </c>
      <c r="K155" s="8">
        <v>25.332999999999998</v>
      </c>
      <c r="L155" s="37">
        <v>97.679000000000002</v>
      </c>
      <c r="M155" s="21">
        <v>7.1029999999999998</v>
      </c>
      <c r="N155" s="21">
        <v>8.4770000000000003</v>
      </c>
      <c r="O155" s="8">
        <v>1619.6669999999999</v>
      </c>
      <c r="P155" s="8">
        <v>740</v>
      </c>
      <c r="Q155" s="21">
        <v>94.433000000000007</v>
      </c>
      <c r="R155" s="21">
        <v>1.056</v>
      </c>
      <c r="S155" s="21">
        <v>101</v>
      </c>
      <c r="T155" s="21">
        <v>19.033000000000001</v>
      </c>
      <c r="U155" s="21">
        <v>81.155000000000001</v>
      </c>
      <c r="V155" s="21">
        <v>15.667</v>
      </c>
      <c r="W155" s="21">
        <v>1.2130000000000001</v>
      </c>
      <c r="X155" s="21">
        <v>92.257999999999996</v>
      </c>
      <c r="Y155" s="21">
        <v>0.85</v>
      </c>
      <c r="Z155" s="8">
        <v>96</v>
      </c>
      <c r="AA155" s="9">
        <f t="shared" si="24"/>
        <v>1.8823529411764706</v>
      </c>
      <c r="AB155" s="8">
        <v>0</v>
      </c>
      <c r="AC155" s="21" t="s">
        <v>65</v>
      </c>
    </row>
    <row r="156" spans="1:29" x14ac:dyDescent="0.25">
      <c r="A156" s="7" t="s">
        <v>33</v>
      </c>
      <c r="B156" s="8">
        <v>47</v>
      </c>
      <c r="C156" s="8">
        <v>1.516</v>
      </c>
      <c r="D156" s="8">
        <v>323.75</v>
      </c>
      <c r="E156" s="8">
        <v>13.5</v>
      </c>
      <c r="F156" s="37">
        <v>95.83</v>
      </c>
      <c r="G156" s="8">
        <v>310</v>
      </c>
      <c r="H156" s="8">
        <v>6.25</v>
      </c>
      <c r="I156" s="37">
        <v>97.983999999999995</v>
      </c>
      <c r="J156" s="8">
        <v>669.75</v>
      </c>
      <c r="K156" s="8">
        <v>25</v>
      </c>
      <c r="L156" s="37">
        <v>96.266999999999996</v>
      </c>
      <c r="M156" s="21">
        <v>7.1079999999999997</v>
      </c>
      <c r="N156" s="21">
        <v>8.3049999999999997</v>
      </c>
      <c r="O156" s="8">
        <v>1808.25</v>
      </c>
      <c r="P156" s="8">
        <v>713.75</v>
      </c>
      <c r="Q156" s="21">
        <v>114.25</v>
      </c>
      <c r="R156" s="21">
        <v>0.84099999999999997</v>
      </c>
      <c r="S156" s="21">
        <v>126</v>
      </c>
      <c r="T156" s="21">
        <v>18.175000000000001</v>
      </c>
      <c r="U156" s="21">
        <v>85.575000000000003</v>
      </c>
      <c r="V156" s="21">
        <v>16.675000000000001</v>
      </c>
      <c r="W156" s="21">
        <v>1.4079999999999999</v>
      </c>
      <c r="X156" s="21">
        <v>91.555999999999997</v>
      </c>
      <c r="Y156" s="21">
        <v>1</v>
      </c>
      <c r="Z156" s="25">
        <v>86</v>
      </c>
      <c r="AA156" s="9">
        <f t="shared" si="24"/>
        <v>1.8297872340425532</v>
      </c>
      <c r="AB156" s="8">
        <v>0</v>
      </c>
      <c r="AC156" s="21" t="s">
        <v>65</v>
      </c>
    </row>
    <row r="157" spans="1:29" x14ac:dyDescent="0.25">
      <c r="A157" s="7" t="s">
        <v>34</v>
      </c>
      <c r="B157" s="31">
        <v>22</v>
      </c>
      <c r="C157" s="31">
        <v>1</v>
      </c>
      <c r="D157" s="31">
        <v>255</v>
      </c>
      <c r="E157" s="31">
        <v>7</v>
      </c>
      <c r="F157" s="37">
        <v>97</v>
      </c>
      <c r="G157" s="31">
        <v>140</v>
      </c>
      <c r="H157" s="31">
        <v>9</v>
      </c>
      <c r="I157" s="37">
        <v>94</v>
      </c>
      <c r="J157" s="31">
        <v>307</v>
      </c>
      <c r="K157" s="31">
        <v>27</v>
      </c>
      <c r="L157" s="37">
        <v>91</v>
      </c>
      <c r="M157" s="21">
        <v>7.05</v>
      </c>
      <c r="N157" s="21">
        <v>7.88</v>
      </c>
      <c r="O157" s="8">
        <v>1299</v>
      </c>
      <c r="P157" s="8">
        <v>822</v>
      </c>
      <c r="Q157" s="21">
        <v>62</v>
      </c>
      <c r="R157" s="21">
        <v>2</v>
      </c>
      <c r="S157" s="32">
        <v>73.5</v>
      </c>
      <c r="T157" s="32">
        <v>13.8</v>
      </c>
      <c r="U157" s="32">
        <v>81</v>
      </c>
      <c r="V157" s="21">
        <v>11.1</v>
      </c>
      <c r="W157" s="21">
        <v>2.2000000000000002</v>
      </c>
      <c r="X157" s="21">
        <v>80</v>
      </c>
      <c r="Y157" s="21">
        <v>0.96</v>
      </c>
      <c r="Z157" s="25">
        <v>104</v>
      </c>
      <c r="AA157" s="9">
        <f t="shared" si="24"/>
        <v>4.7272727272727275</v>
      </c>
      <c r="AB157" s="8">
        <v>0</v>
      </c>
      <c r="AC157" s="21" t="s">
        <v>65</v>
      </c>
    </row>
    <row r="158" spans="1:29" x14ac:dyDescent="0.25">
      <c r="A158" s="7" t="s">
        <v>35</v>
      </c>
      <c r="B158" s="8">
        <v>51</v>
      </c>
      <c r="C158" s="8">
        <v>1.7</v>
      </c>
      <c r="D158" s="8">
        <v>170.75</v>
      </c>
      <c r="E158" s="8">
        <v>4.75</v>
      </c>
      <c r="F158" s="37">
        <v>97.218000000000004</v>
      </c>
      <c r="G158" s="8">
        <v>157.5</v>
      </c>
      <c r="H158" s="8">
        <v>6.5</v>
      </c>
      <c r="I158" s="37">
        <v>95.873000000000005</v>
      </c>
      <c r="J158" s="8">
        <v>376.25</v>
      </c>
      <c r="K158" s="8">
        <v>23</v>
      </c>
      <c r="L158" s="37">
        <v>93.887</v>
      </c>
      <c r="M158" s="21">
        <v>7.3129999999999997</v>
      </c>
      <c r="N158" s="21">
        <v>7.883</v>
      </c>
      <c r="O158" s="8">
        <v>1643.5</v>
      </c>
      <c r="P158" s="8">
        <v>798.25</v>
      </c>
      <c r="Q158" s="21">
        <v>84.05</v>
      </c>
      <c r="R158" s="21">
        <v>0.43</v>
      </c>
      <c r="S158" s="21">
        <v>94.55</v>
      </c>
      <c r="T158" s="21">
        <v>17.3</v>
      </c>
      <c r="U158" s="21">
        <v>81.703000000000003</v>
      </c>
      <c r="V158" s="21">
        <v>16.225000000000001</v>
      </c>
      <c r="W158" s="21">
        <v>1.988</v>
      </c>
      <c r="X158" s="21">
        <v>87.747</v>
      </c>
      <c r="Y158" s="21">
        <v>0.99</v>
      </c>
      <c r="Z158" s="8">
        <v>72</v>
      </c>
      <c r="AA158" s="9">
        <f t="shared" si="24"/>
        <v>1.411764705882353</v>
      </c>
      <c r="AB158" s="8">
        <v>0</v>
      </c>
      <c r="AC158" s="21" t="s">
        <v>65</v>
      </c>
    </row>
    <row r="159" spans="1:29" x14ac:dyDescent="0.25">
      <c r="A159" s="7" t="s">
        <v>36</v>
      </c>
      <c r="B159" s="8">
        <v>38</v>
      </c>
      <c r="C159" s="8">
        <v>1.226</v>
      </c>
      <c r="D159" s="8">
        <v>165.4</v>
      </c>
      <c r="E159" s="8">
        <v>6</v>
      </c>
      <c r="F159" s="37">
        <v>96.372</v>
      </c>
      <c r="G159" s="8">
        <v>115</v>
      </c>
      <c r="H159" s="8">
        <v>7.5</v>
      </c>
      <c r="I159" s="37">
        <v>93.477999999999994</v>
      </c>
      <c r="J159" s="8">
        <v>319.60000000000002</v>
      </c>
      <c r="K159" s="8">
        <v>28.6</v>
      </c>
      <c r="L159" s="37">
        <v>91.051000000000002</v>
      </c>
      <c r="M159" s="21">
        <v>7.36</v>
      </c>
      <c r="N159" s="21">
        <v>7.3920000000000003</v>
      </c>
      <c r="O159" s="8">
        <v>1553</v>
      </c>
      <c r="P159" s="8">
        <v>896.4</v>
      </c>
      <c r="Q159" s="21">
        <v>81.239999999999995</v>
      </c>
      <c r="R159" s="21">
        <v>3.26</v>
      </c>
      <c r="S159" s="21">
        <v>90.6</v>
      </c>
      <c r="T159" s="21">
        <v>17.82</v>
      </c>
      <c r="U159" s="21">
        <v>80.331000000000003</v>
      </c>
      <c r="V159" s="21">
        <v>13.506</v>
      </c>
      <c r="W159" s="21">
        <v>2.89</v>
      </c>
      <c r="X159" s="21">
        <v>78.602000000000004</v>
      </c>
      <c r="Y159" s="21">
        <v>1</v>
      </c>
      <c r="Z159" s="8">
        <v>75</v>
      </c>
      <c r="AA159" s="9">
        <f t="shared" si="24"/>
        <v>1.9736842105263157</v>
      </c>
      <c r="AB159" s="8">
        <v>0</v>
      </c>
      <c r="AC159" s="21" t="s">
        <v>65</v>
      </c>
    </row>
    <row r="160" spans="1:29" x14ac:dyDescent="0.25">
      <c r="A160" s="7" t="s">
        <v>37</v>
      </c>
      <c r="B160" s="8">
        <v>88</v>
      </c>
      <c r="C160" s="8">
        <v>2.9329999999999998</v>
      </c>
      <c r="D160" s="8">
        <v>211</v>
      </c>
      <c r="E160" s="8">
        <v>11.75</v>
      </c>
      <c r="F160" s="37">
        <v>94.430999999999997</v>
      </c>
      <c r="G160" s="8">
        <v>150</v>
      </c>
      <c r="H160" s="8">
        <v>11</v>
      </c>
      <c r="I160" s="37">
        <v>92.667000000000002</v>
      </c>
      <c r="J160" s="8">
        <v>304.75</v>
      </c>
      <c r="K160" s="8">
        <v>39.25</v>
      </c>
      <c r="L160" s="37">
        <v>87.120999999999995</v>
      </c>
      <c r="M160" s="21">
        <v>7.31</v>
      </c>
      <c r="N160" s="21">
        <v>7.18</v>
      </c>
      <c r="O160" s="8">
        <v>1109.5</v>
      </c>
      <c r="P160" s="8">
        <v>841.5</v>
      </c>
      <c r="Q160" s="21">
        <v>44.3</v>
      </c>
      <c r="R160" s="21">
        <v>2.1720000000000002</v>
      </c>
      <c r="S160" s="21">
        <v>51.25</v>
      </c>
      <c r="T160" s="21">
        <v>16.693000000000001</v>
      </c>
      <c r="U160" s="21">
        <v>67.427999999999997</v>
      </c>
      <c r="V160" s="21">
        <v>8.7880000000000003</v>
      </c>
      <c r="W160" s="21">
        <v>2.903</v>
      </c>
      <c r="X160" s="21">
        <v>66.965999999999994</v>
      </c>
      <c r="Y160" s="21">
        <v>0.89</v>
      </c>
      <c r="Z160" s="8">
        <v>99</v>
      </c>
      <c r="AA160" s="9">
        <f t="shared" si="24"/>
        <v>1.125</v>
      </c>
      <c r="AB160" s="8">
        <v>0</v>
      </c>
      <c r="AC160" s="21" t="s">
        <v>65</v>
      </c>
    </row>
    <row r="161" spans="1:29" ht="13" thickBot="1" x14ac:dyDescent="0.3">
      <c r="A161" s="7" t="s">
        <v>38</v>
      </c>
      <c r="B161" s="8">
        <v>71</v>
      </c>
      <c r="C161" s="8">
        <v>2.29</v>
      </c>
      <c r="D161" s="8">
        <v>192.5</v>
      </c>
      <c r="E161" s="8">
        <v>8.5</v>
      </c>
      <c r="F161" s="37">
        <v>95.584000000000003</v>
      </c>
      <c r="G161" s="8">
        <v>180</v>
      </c>
      <c r="H161" s="8">
        <v>6.75</v>
      </c>
      <c r="I161" s="37">
        <v>96.25</v>
      </c>
      <c r="J161" s="8">
        <v>408.25</v>
      </c>
      <c r="K161" s="8">
        <v>28.25</v>
      </c>
      <c r="L161" s="37">
        <v>93.08</v>
      </c>
      <c r="M161" s="21">
        <v>7.29</v>
      </c>
      <c r="N161" s="21">
        <v>7.59</v>
      </c>
      <c r="O161" s="8">
        <v>1407.25</v>
      </c>
      <c r="P161" s="8">
        <v>871.75</v>
      </c>
      <c r="Q161" s="21">
        <v>84.125</v>
      </c>
      <c r="R161" s="21">
        <v>0.53900000000000003</v>
      </c>
      <c r="S161" s="21">
        <v>89.474999999999994</v>
      </c>
      <c r="T161" s="21">
        <v>19.524999999999999</v>
      </c>
      <c r="U161" s="21">
        <v>78.177999999999997</v>
      </c>
      <c r="V161" s="21">
        <v>14.083</v>
      </c>
      <c r="W161" s="21">
        <v>3.0150000000000001</v>
      </c>
      <c r="X161" s="21">
        <v>78.590999999999994</v>
      </c>
      <c r="Y161" s="21"/>
      <c r="Z161" s="8">
        <v>126</v>
      </c>
      <c r="AA161" s="9">
        <f t="shared" si="24"/>
        <v>1.7746478873239437</v>
      </c>
      <c r="AB161" s="8">
        <v>0</v>
      </c>
      <c r="AC161" s="21" t="s">
        <v>65</v>
      </c>
    </row>
    <row r="162" spans="1:29" ht="13.5" thickTop="1" thickBot="1" x14ac:dyDescent="0.3">
      <c r="A162" s="10" t="s">
        <v>79</v>
      </c>
      <c r="B162" s="24">
        <f>SUM(B150:B161)</f>
        <v>983</v>
      </c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4">
        <f>SUM(Z150:Z161)</f>
        <v>1263</v>
      </c>
      <c r="AA162" s="20"/>
      <c r="AB162" s="26">
        <f>SUM(AB150:AB161)</f>
        <v>0</v>
      </c>
      <c r="AC162" s="20"/>
    </row>
    <row r="163" spans="1:29" ht="13.5" thickTop="1" thickBot="1" x14ac:dyDescent="0.3">
      <c r="A163" s="19" t="s">
        <v>80</v>
      </c>
      <c r="B163" s="12">
        <f t="shared" ref="B163:X163" si="25">AVERAGE(B150:B161)</f>
        <v>81.916666666666671</v>
      </c>
      <c r="C163" s="40">
        <f t="shared" si="25"/>
        <v>2.6683333333333334</v>
      </c>
      <c r="D163" s="40">
        <f t="shared" si="25"/>
        <v>316.80975000000001</v>
      </c>
      <c r="E163" s="40">
        <f t="shared" si="25"/>
        <v>8.8264166666666668</v>
      </c>
      <c r="F163" s="41">
        <f t="shared" si="25"/>
        <v>96.602999999999994</v>
      </c>
      <c r="G163" s="40">
        <f t="shared" si="25"/>
        <v>213.375</v>
      </c>
      <c r="H163" s="40">
        <f t="shared" si="25"/>
        <v>7.348583333333333</v>
      </c>
      <c r="I163" s="41">
        <f t="shared" si="25"/>
        <v>96.050166666666669</v>
      </c>
      <c r="J163" s="40">
        <f t="shared" si="25"/>
        <v>541.73058333333336</v>
      </c>
      <c r="K163" s="40">
        <f t="shared" si="25"/>
        <v>28.661083333333334</v>
      </c>
      <c r="L163" s="41">
        <f t="shared" si="25"/>
        <v>93.785416666666663</v>
      </c>
      <c r="M163" s="40">
        <f t="shared" si="25"/>
        <v>7.0825000000000005</v>
      </c>
      <c r="N163" s="40">
        <f t="shared" si="25"/>
        <v>7.6214166666666658</v>
      </c>
      <c r="O163" s="40">
        <f t="shared" si="25"/>
        <v>1479.2889166666666</v>
      </c>
      <c r="P163" s="40">
        <f t="shared" si="25"/>
        <v>814.94166666666661</v>
      </c>
      <c r="Q163" s="40">
        <f t="shared" si="25"/>
        <v>76.321083333333334</v>
      </c>
      <c r="R163" s="40">
        <f t="shared" si="25"/>
        <v>1.16225</v>
      </c>
      <c r="S163" s="40">
        <f t="shared" si="25"/>
        <v>90.324999999999989</v>
      </c>
      <c r="T163" s="40">
        <f t="shared" si="25"/>
        <v>27.58966666666667</v>
      </c>
      <c r="U163" s="40">
        <f t="shared" si="25"/>
        <v>67.727249999999998</v>
      </c>
      <c r="V163" s="40">
        <f t="shared" si="25"/>
        <v>14.570333333333332</v>
      </c>
      <c r="W163" s="40">
        <f t="shared" si="25"/>
        <v>2.812583333333333</v>
      </c>
      <c r="X163" s="40">
        <f t="shared" si="25"/>
        <v>79.812416666666664</v>
      </c>
      <c r="Y163" s="40">
        <f>AVERAGE(Y150:Y161)</f>
        <v>0.85818181818181827</v>
      </c>
      <c r="Z163" s="12">
        <f>AVERAGE(Z150:Z161)</f>
        <v>105.25</v>
      </c>
      <c r="AA163" s="40">
        <f>AVERAGE(AA150:AA161)</f>
        <v>1.8035741238100842</v>
      </c>
      <c r="AB163" s="12">
        <f>AVERAGE(AB150:AB161)</f>
        <v>0</v>
      </c>
      <c r="AC163" s="40" t="e">
        <f>AVERAGE(AC150:AC161)</f>
        <v>#DIV/0!</v>
      </c>
    </row>
    <row r="165" spans="1:29" ht="13" thickBot="1" x14ac:dyDescent="0.3"/>
    <row r="166" spans="1:29" ht="13" thickTop="1" x14ac:dyDescent="0.25">
      <c r="A166" s="33" t="s">
        <v>1</v>
      </c>
      <c r="B166" s="16" t="s">
        <v>2</v>
      </c>
      <c r="C166" s="16" t="s">
        <v>2</v>
      </c>
      <c r="D166" s="16" t="s">
        <v>3</v>
      </c>
      <c r="E166" s="16" t="s">
        <v>4</v>
      </c>
      <c r="F166" s="22" t="s">
        <v>5</v>
      </c>
      <c r="G166" s="16" t="s">
        <v>6</v>
      </c>
      <c r="H166" s="16" t="s">
        <v>7</v>
      </c>
      <c r="I166" s="22" t="s">
        <v>8</v>
      </c>
      <c r="J166" s="16" t="s">
        <v>9</v>
      </c>
      <c r="K166" s="16" t="s">
        <v>10</v>
      </c>
      <c r="L166" s="22" t="s">
        <v>11</v>
      </c>
      <c r="M166" s="16" t="s">
        <v>12</v>
      </c>
      <c r="N166" s="16" t="s">
        <v>13</v>
      </c>
      <c r="O166" s="16" t="s">
        <v>14</v>
      </c>
      <c r="P166" s="16" t="s">
        <v>15</v>
      </c>
      <c r="Q166" s="16" t="s">
        <v>41</v>
      </c>
      <c r="R166" s="16" t="s">
        <v>42</v>
      </c>
      <c r="S166" s="16" t="s">
        <v>43</v>
      </c>
      <c r="T166" s="16" t="s">
        <v>44</v>
      </c>
      <c r="U166" s="38" t="s">
        <v>68</v>
      </c>
      <c r="V166" s="16" t="s">
        <v>45</v>
      </c>
      <c r="W166" s="16" t="s">
        <v>46</v>
      </c>
      <c r="X166" s="38" t="s">
        <v>69</v>
      </c>
      <c r="Y166" s="16" t="s">
        <v>47</v>
      </c>
      <c r="Z166" s="34" t="s">
        <v>17</v>
      </c>
      <c r="AA166" s="34" t="s">
        <v>18</v>
      </c>
      <c r="AB166" s="16" t="s">
        <v>16</v>
      </c>
      <c r="AC166" s="16" t="s">
        <v>16</v>
      </c>
    </row>
    <row r="167" spans="1:29" ht="13" thickBot="1" x14ac:dyDescent="0.3">
      <c r="A167" s="27" t="s">
        <v>81</v>
      </c>
      <c r="B167" s="17" t="s">
        <v>20</v>
      </c>
      <c r="C167" s="18" t="s">
        <v>21</v>
      </c>
      <c r="D167" s="17" t="s">
        <v>22</v>
      </c>
      <c r="E167" s="17" t="s">
        <v>22</v>
      </c>
      <c r="F167" s="23" t="s">
        <v>23</v>
      </c>
      <c r="G167" s="17" t="s">
        <v>22</v>
      </c>
      <c r="H167" s="17" t="s">
        <v>22</v>
      </c>
      <c r="I167" s="23" t="s">
        <v>23</v>
      </c>
      <c r="J167" s="17" t="s">
        <v>22</v>
      </c>
      <c r="K167" s="17" t="s">
        <v>22</v>
      </c>
      <c r="L167" s="23" t="s">
        <v>23</v>
      </c>
      <c r="M167" s="17"/>
      <c r="N167" s="17"/>
      <c r="O167" s="17"/>
      <c r="P167" s="17"/>
      <c r="Q167" s="17" t="s">
        <v>22</v>
      </c>
      <c r="R167" s="17" t="s">
        <v>22</v>
      </c>
      <c r="S167" s="17" t="s">
        <v>22</v>
      </c>
      <c r="T167" s="17" t="s">
        <v>22</v>
      </c>
      <c r="U167" s="39" t="s">
        <v>23</v>
      </c>
      <c r="V167" s="17" t="s">
        <v>22</v>
      </c>
      <c r="W167" s="17" t="s">
        <v>22</v>
      </c>
      <c r="X167" s="39" t="s">
        <v>23</v>
      </c>
      <c r="Y167" s="17"/>
      <c r="Z167" s="18" t="s">
        <v>25</v>
      </c>
      <c r="AA167" s="18" t="s">
        <v>26</v>
      </c>
      <c r="AB167" s="17" t="s">
        <v>24</v>
      </c>
      <c r="AC167" s="17" t="s">
        <v>23</v>
      </c>
    </row>
    <row r="168" spans="1:29" ht="13" thickTop="1" x14ac:dyDescent="0.25">
      <c r="A168" s="7" t="s">
        <v>27</v>
      </c>
      <c r="B168" s="8">
        <v>51</v>
      </c>
      <c r="C168" s="8">
        <v>1.645</v>
      </c>
      <c r="D168" s="8">
        <v>233.2</v>
      </c>
      <c r="E168" s="8">
        <v>14.6</v>
      </c>
      <c r="F168" s="36">
        <v>93.739000000000004</v>
      </c>
      <c r="G168" s="8">
        <v>270</v>
      </c>
      <c r="H168" s="8">
        <v>10.4</v>
      </c>
      <c r="I168" s="36">
        <v>96.147999999999996</v>
      </c>
      <c r="J168" s="8">
        <v>546.79999999999995</v>
      </c>
      <c r="K168" s="8">
        <v>37.6</v>
      </c>
      <c r="L168" s="36">
        <v>93.123999999999995</v>
      </c>
      <c r="M168" s="21">
        <v>7.1180000000000003</v>
      </c>
      <c r="N168" s="21">
        <v>7.306</v>
      </c>
      <c r="O168" s="8">
        <v>1612.6</v>
      </c>
      <c r="P168" s="8">
        <v>900.6</v>
      </c>
      <c r="Q168" s="21">
        <v>89.18</v>
      </c>
      <c r="R168" s="21">
        <v>0.35399999999999998</v>
      </c>
      <c r="S168" s="21">
        <v>93.66</v>
      </c>
      <c r="T168" s="21">
        <v>9.02</v>
      </c>
      <c r="U168" s="21">
        <v>90.369</v>
      </c>
      <c r="V168" s="21">
        <v>14.82</v>
      </c>
      <c r="W168" s="21">
        <v>2.6139999999999999</v>
      </c>
      <c r="X168" s="21">
        <v>82.361999999999995</v>
      </c>
      <c r="Y168" s="21">
        <v>0.85</v>
      </c>
      <c r="Z168" s="8">
        <v>130</v>
      </c>
      <c r="AA168" s="9">
        <f t="shared" ref="AA168:AA179" si="26">Z168/B168</f>
        <v>2.5490196078431371</v>
      </c>
      <c r="AB168" s="8">
        <v>11</v>
      </c>
      <c r="AC168" s="21">
        <v>1.03</v>
      </c>
    </row>
    <row r="169" spans="1:29" x14ac:dyDescent="0.25">
      <c r="A169" s="7" t="s">
        <v>28</v>
      </c>
      <c r="B169" s="8">
        <v>68</v>
      </c>
      <c r="C169" s="8">
        <v>2.4289999999999998</v>
      </c>
      <c r="D169" s="8">
        <v>484.5</v>
      </c>
      <c r="E169" s="8">
        <v>6.75</v>
      </c>
      <c r="F169" s="37">
        <v>98.606999999999999</v>
      </c>
      <c r="G169" s="8">
        <v>307.5</v>
      </c>
      <c r="H169" s="8">
        <v>7</v>
      </c>
      <c r="I169" s="37">
        <v>97.724000000000004</v>
      </c>
      <c r="J169" s="8">
        <v>695.5</v>
      </c>
      <c r="K169" s="8">
        <v>26.75</v>
      </c>
      <c r="L169" s="37">
        <v>96.153999999999996</v>
      </c>
      <c r="M169" s="21">
        <v>7.085</v>
      </c>
      <c r="N169" s="21">
        <v>7.468</v>
      </c>
      <c r="O169" s="8">
        <v>1758</v>
      </c>
      <c r="P169" s="8">
        <v>778.25</v>
      </c>
      <c r="Q169" s="21">
        <v>113.35</v>
      </c>
      <c r="R169" s="21">
        <v>0.26900000000000002</v>
      </c>
      <c r="S169" s="21">
        <v>119.75</v>
      </c>
      <c r="T169" s="21">
        <v>14.292999999999999</v>
      </c>
      <c r="U169" s="21">
        <v>88.063999999999993</v>
      </c>
      <c r="V169" s="21">
        <v>19.324999999999999</v>
      </c>
      <c r="W169" s="21">
        <v>3.798</v>
      </c>
      <c r="X169" s="21">
        <v>80.346999999999994</v>
      </c>
      <c r="Y169" s="21">
        <v>0.96</v>
      </c>
      <c r="Z169" s="8">
        <v>105</v>
      </c>
      <c r="AA169" s="9">
        <f t="shared" si="26"/>
        <v>1.5441176470588236</v>
      </c>
      <c r="AB169" s="8">
        <v>0</v>
      </c>
      <c r="AC169" s="21" t="s">
        <v>65</v>
      </c>
    </row>
    <row r="170" spans="1:29" x14ac:dyDescent="0.25">
      <c r="A170" s="7" t="s">
        <v>29</v>
      </c>
      <c r="B170" s="8">
        <v>75</v>
      </c>
      <c r="C170" s="8">
        <v>2.419</v>
      </c>
      <c r="D170" s="8">
        <v>541.67999999999995</v>
      </c>
      <c r="E170" s="8">
        <v>21.1</v>
      </c>
      <c r="F170" s="37">
        <v>96.105000000000004</v>
      </c>
      <c r="G170" s="8">
        <v>246</v>
      </c>
      <c r="H170" s="8">
        <v>6.8</v>
      </c>
      <c r="I170" s="37">
        <v>97.236000000000004</v>
      </c>
      <c r="J170" s="8">
        <v>570</v>
      </c>
      <c r="K170" s="8">
        <v>26.56</v>
      </c>
      <c r="L170" s="37">
        <v>95.34</v>
      </c>
      <c r="M170" s="21">
        <v>6.7880000000000003</v>
      </c>
      <c r="N170" s="21">
        <v>7.0460000000000003</v>
      </c>
      <c r="O170" s="8">
        <v>1507.8</v>
      </c>
      <c r="P170" s="8">
        <v>762</v>
      </c>
      <c r="Q170" s="21">
        <v>89.02</v>
      </c>
      <c r="R170" s="21">
        <v>0.52</v>
      </c>
      <c r="S170" s="21">
        <v>97.974999999999994</v>
      </c>
      <c r="T170" s="21">
        <v>18.925000000000001</v>
      </c>
      <c r="U170" s="21">
        <v>80.683999999999997</v>
      </c>
      <c r="V170" s="21">
        <v>14.496</v>
      </c>
      <c r="W170" s="21">
        <v>3.0680000000000001</v>
      </c>
      <c r="X170" s="21">
        <v>78.835999999999999</v>
      </c>
      <c r="Y170" s="21" t="s">
        <v>65</v>
      </c>
      <c r="Z170" s="8">
        <v>104</v>
      </c>
      <c r="AA170" s="9">
        <f t="shared" si="26"/>
        <v>1.3866666666666667</v>
      </c>
      <c r="AB170" s="8">
        <v>0</v>
      </c>
      <c r="AC170" s="21" t="s">
        <v>65</v>
      </c>
    </row>
    <row r="171" spans="1:29" x14ac:dyDescent="0.25">
      <c r="A171" s="7" t="s">
        <v>30</v>
      </c>
      <c r="B171" s="8">
        <v>64</v>
      </c>
      <c r="C171" s="8">
        <v>2.133</v>
      </c>
      <c r="D171" s="8">
        <v>446.75</v>
      </c>
      <c r="E171" s="8">
        <v>19.25</v>
      </c>
      <c r="F171" s="37">
        <v>95.691000000000003</v>
      </c>
      <c r="G171" s="8">
        <v>425</v>
      </c>
      <c r="H171" s="8">
        <v>9.25</v>
      </c>
      <c r="I171" s="37">
        <v>97.823999999999998</v>
      </c>
      <c r="J171" s="8">
        <v>922.25</v>
      </c>
      <c r="K171" s="8">
        <v>26</v>
      </c>
      <c r="L171" s="37">
        <v>97.180999999999997</v>
      </c>
      <c r="M171" s="21">
        <v>7.085</v>
      </c>
      <c r="N171" s="21">
        <v>7.125</v>
      </c>
      <c r="O171" s="8">
        <v>1608.25</v>
      </c>
      <c r="P171" s="8">
        <v>790.5</v>
      </c>
      <c r="Q171" s="21">
        <v>98.075000000000003</v>
      </c>
      <c r="R171" s="21">
        <v>2.4180000000000001</v>
      </c>
      <c r="S171" s="21">
        <v>103.97499999999999</v>
      </c>
      <c r="T171" s="21">
        <v>16.05</v>
      </c>
      <c r="U171" s="21">
        <v>84.563999999999993</v>
      </c>
      <c r="V171" s="21">
        <v>17.850000000000001</v>
      </c>
      <c r="W171" s="21">
        <v>3.3050000000000002</v>
      </c>
      <c r="X171" s="21">
        <v>81.484999999999999</v>
      </c>
      <c r="Y171" s="21" t="s">
        <v>65</v>
      </c>
      <c r="Z171" s="8">
        <v>77</v>
      </c>
      <c r="AA171" s="9">
        <f t="shared" si="26"/>
        <v>1.203125</v>
      </c>
      <c r="AB171" s="8">
        <v>0</v>
      </c>
      <c r="AC171" s="21" t="s">
        <v>65</v>
      </c>
    </row>
    <row r="172" spans="1:29" x14ac:dyDescent="0.25">
      <c r="A172" s="7" t="s">
        <v>52</v>
      </c>
      <c r="B172" s="8">
        <v>81</v>
      </c>
      <c r="C172" s="8">
        <v>2.613</v>
      </c>
      <c r="D172" s="8">
        <v>450.6</v>
      </c>
      <c r="E172" s="8">
        <v>11.4</v>
      </c>
      <c r="F172" s="37">
        <v>97.47</v>
      </c>
      <c r="G172" s="8">
        <v>240</v>
      </c>
      <c r="H172" s="8">
        <v>5.8</v>
      </c>
      <c r="I172" s="37">
        <v>97.582999999999998</v>
      </c>
      <c r="J172" s="8">
        <v>523.20000000000005</v>
      </c>
      <c r="K172" s="8">
        <v>26.8</v>
      </c>
      <c r="L172" s="37">
        <v>94.878</v>
      </c>
      <c r="M172" s="21">
        <v>7.1820000000000004</v>
      </c>
      <c r="N172" s="21">
        <v>7.2939999999999996</v>
      </c>
      <c r="O172" s="8">
        <v>1210.8</v>
      </c>
      <c r="P172" s="8">
        <v>809.4</v>
      </c>
      <c r="Q172" s="21">
        <v>48.8</v>
      </c>
      <c r="R172" s="21">
        <v>0.65300000000000002</v>
      </c>
      <c r="S172" s="21">
        <v>61.36</v>
      </c>
      <c r="T172" s="21">
        <v>13.706</v>
      </c>
      <c r="U172" s="21">
        <v>77.662999999999997</v>
      </c>
      <c r="V172" s="21">
        <v>11.391999999999999</v>
      </c>
      <c r="W172" s="21">
        <v>2.0859999999999999</v>
      </c>
      <c r="X172" s="21">
        <v>81.688999999999993</v>
      </c>
      <c r="Y172" s="21" t="s">
        <v>65</v>
      </c>
      <c r="Z172" s="8">
        <v>91</v>
      </c>
      <c r="AA172" s="9">
        <f t="shared" si="26"/>
        <v>1.1234567901234569</v>
      </c>
      <c r="AB172" s="8">
        <v>0</v>
      </c>
      <c r="AC172" s="21" t="s">
        <v>65</v>
      </c>
    </row>
    <row r="173" spans="1:29" x14ac:dyDescent="0.25">
      <c r="A173" s="7" t="s">
        <v>32</v>
      </c>
      <c r="B173" s="8">
        <v>68</v>
      </c>
      <c r="C173" s="8">
        <v>2.2669999999999999</v>
      </c>
      <c r="D173" s="8">
        <v>396.75</v>
      </c>
      <c r="E173" s="8">
        <v>4</v>
      </c>
      <c r="F173" s="37">
        <v>98.992000000000004</v>
      </c>
      <c r="G173" s="8">
        <v>192.5</v>
      </c>
      <c r="H173" s="8">
        <v>7.75</v>
      </c>
      <c r="I173" s="37">
        <v>95.974000000000004</v>
      </c>
      <c r="J173" s="8">
        <v>565.75</v>
      </c>
      <c r="K173" s="8">
        <v>27.25</v>
      </c>
      <c r="L173" s="37">
        <v>95.183000000000007</v>
      </c>
      <c r="M173" s="21">
        <v>6.6779999999999999</v>
      </c>
      <c r="N173" s="21">
        <v>6.82</v>
      </c>
      <c r="O173" s="8">
        <v>1395.25</v>
      </c>
      <c r="P173" s="8">
        <v>762.25</v>
      </c>
      <c r="Q173" s="21">
        <v>72.125</v>
      </c>
      <c r="R173" s="21">
        <v>1.0609999999999999</v>
      </c>
      <c r="S173" s="21">
        <v>80.325000000000003</v>
      </c>
      <c r="T173" s="21">
        <v>8.83</v>
      </c>
      <c r="U173" s="21">
        <v>89.007000000000005</v>
      </c>
      <c r="V173" s="21">
        <v>13.45</v>
      </c>
      <c r="W173" s="21">
        <v>1.5660000000000001</v>
      </c>
      <c r="X173" s="21">
        <v>88.356999999999999</v>
      </c>
      <c r="Y173" s="21" t="s">
        <v>65</v>
      </c>
      <c r="Z173" s="8">
        <v>97</v>
      </c>
      <c r="AA173" s="9">
        <f t="shared" si="26"/>
        <v>1.4264705882352942</v>
      </c>
      <c r="AB173" s="8">
        <v>0</v>
      </c>
      <c r="AC173" s="21" t="s">
        <v>65</v>
      </c>
    </row>
    <row r="174" spans="1:29" x14ac:dyDescent="0.25">
      <c r="A174" s="7" t="s">
        <v>33</v>
      </c>
      <c r="B174" s="8">
        <v>53</v>
      </c>
      <c r="C174" s="8">
        <v>1.71</v>
      </c>
      <c r="D174" s="8">
        <v>474.4</v>
      </c>
      <c r="E174" s="8">
        <v>17.5</v>
      </c>
      <c r="F174" s="37">
        <v>96.311000000000007</v>
      </c>
      <c r="G174" s="8">
        <v>226.4</v>
      </c>
      <c r="H174" s="8">
        <v>12.2</v>
      </c>
      <c r="I174" s="37">
        <v>94.611000000000004</v>
      </c>
      <c r="J174" s="8">
        <v>492.6</v>
      </c>
      <c r="K174" s="8">
        <v>33.6</v>
      </c>
      <c r="L174" s="37">
        <v>93.179000000000002</v>
      </c>
      <c r="M174" s="21">
        <v>7.5519999999999996</v>
      </c>
      <c r="N174" s="21">
        <v>7.26</v>
      </c>
      <c r="O174" s="8">
        <v>1088.2</v>
      </c>
      <c r="P174" s="8">
        <v>877.4</v>
      </c>
      <c r="Q174" s="21">
        <v>37.601999999999997</v>
      </c>
      <c r="R174" s="21">
        <v>1.623</v>
      </c>
      <c r="S174" s="21">
        <v>55.26</v>
      </c>
      <c r="T174" s="21">
        <v>7.81</v>
      </c>
      <c r="U174" s="21">
        <v>85.867000000000004</v>
      </c>
      <c r="V174" s="21">
        <v>10.87</v>
      </c>
      <c r="W174" s="21">
        <v>2.2130000000000001</v>
      </c>
      <c r="X174" s="21">
        <v>79.641000000000005</v>
      </c>
      <c r="Y174" s="21" t="s">
        <v>65</v>
      </c>
      <c r="Z174" s="25">
        <v>87</v>
      </c>
      <c r="AA174" s="9">
        <f t="shared" si="26"/>
        <v>1.6415094339622642</v>
      </c>
      <c r="AB174" s="8">
        <v>0</v>
      </c>
      <c r="AC174" s="21" t="s">
        <v>65</v>
      </c>
    </row>
    <row r="175" spans="1:29" x14ac:dyDescent="0.25">
      <c r="A175" s="7" t="s">
        <v>34</v>
      </c>
      <c r="B175" s="31">
        <v>74</v>
      </c>
      <c r="C175" s="31">
        <v>2.387</v>
      </c>
      <c r="D175" s="31">
        <v>218.25</v>
      </c>
      <c r="E175" s="31">
        <v>4.25</v>
      </c>
      <c r="F175" s="37">
        <v>98.052999999999997</v>
      </c>
      <c r="G175" s="31">
        <v>180</v>
      </c>
      <c r="H175" s="31">
        <v>8.25</v>
      </c>
      <c r="I175" s="37">
        <v>95.417000000000002</v>
      </c>
      <c r="J175" s="31">
        <v>423.25</v>
      </c>
      <c r="K175" s="31">
        <v>26.75</v>
      </c>
      <c r="L175" s="37">
        <v>93.68</v>
      </c>
      <c r="M175" s="21">
        <v>7.3680000000000003</v>
      </c>
      <c r="N175" s="21">
        <v>7.4530000000000003</v>
      </c>
      <c r="O175" s="8">
        <v>1078</v>
      </c>
      <c r="P175" s="8">
        <v>763.25</v>
      </c>
      <c r="Q175" s="21">
        <v>44.575000000000003</v>
      </c>
      <c r="R175" s="21">
        <v>1.9590000000000001</v>
      </c>
      <c r="S175" s="32">
        <v>53.225000000000001</v>
      </c>
      <c r="T175" s="32">
        <v>9.4079999999999995</v>
      </c>
      <c r="U175" s="32">
        <v>82.323999999999998</v>
      </c>
      <c r="V175" s="21">
        <v>9.0050000000000008</v>
      </c>
      <c r="W175" s="21">
        <v>1.97</v>
      </c>
      <c r="X175" s="21">
        <v>78.123000000000005</v>
      </c>
      <c r="Y175" s="21" t="s">
        <v>65</v>
      </c>
      <c r="Z175" s="25">
        <v>79</v>
      </c>
      <c r="AA175" s="9">
        <f t="shared" si="26"/>
        <v>1.0675675675675675</v>
      </c>
      <c r="AB175" s="8">
        <v>0</v>
      </c>
      <c r="AC175" s="21" t="s">
        <v>65</v>
      </c>
    </row>
    <row r="176" spans="1:29" x14ac:dyDescent="0.25">
      <c r="A176" s="7" t="s">
        <v>35</v>
      </c>
      <c r="B176" s="8">
        <v>177</v>
      </c>
      <c r="C176" s="8">
        <v>5.9</v>
      </c>
      <c r="D176" s="8">
        <v>294</v>
      </c>
      <c r="E176" s="8">
        <v>12</v>
      </c>
      <c r="F176" s="37">
        <v>95.9</v>
      </c>
      <c r="G176" s="8">
        <v>220</v>
      </c>
      <c r="H176" s="8">
        <v>8.3000000000000007</v>
      </c>
      <c r="I176" s="37">
        <v>96.2</v>
      </c>
      <c r="J176" s="8">
        <v>467</v>
      </c>
      <c r="K176" s="8">
        <v>39</v>
      </c>
      <c r="L176" s="37">
        <v>91.6</v>
      </c>
      <c r="M176" s="21">
        <v>6.7</v>
      </c>
      <c r="N176" s="21">
        <v>6.8</v>
      </c>
      <c r="O176" s="8">
        <v>998</v>
      </c>
      <c r="P176" s="8">
        <v>571</v>
      </c>
      <c r="Q176" s="21">
        <v>19</v>
      </c>
      <c r="R176" s="21">
        <v>2.2000000000000002</v>
      </c>
      <c r="S176" s="21">
        <v>28</v>
      </c>
      <c r="T176" s="21">
        <v>7.6</v>
      </c>
      <c r="U176" s="21">
        <v>72.900000000000006</v>
      </c>
      <c r="V176" s="21">
        <v>6.7</v>
      </c>
      <c r="W176" s="21">
        <v>1.79</v>
      </c>
      <c r="X176" s="21">
        <v>73.3</v>
      </c>
      <c r="Y176" s="21" t="s">
        <v>65</v>
      </c>
      <c r="Z176" s="8">
        <v>117</v>
      </c>
      <c r="AA176" s="9">
        <f t="shared" si="26"/>
        <v>0.66101694915254239</v>
      </c>
      <c r="AB176" s="8">
        <v>0</v>
      </c>
      <c r="AC176" s="21" t="s">
        <v>65</v>
      </c>
    </row>
    <row r="177" spans="1:29" x14ac:dyDescent="0.25">
      <c r="A177" s="7" t="s">
        <v>36</v>
      </c>
      <c r="B177" s="8">
        <v>72</v>
      </c>
      <c r="C177" s="8">
        <v>2.323</v>
      </c>
      <c r="D177" s="8">
        <v>363</v>
      </c>
      <c r="E177" s="8">
        <v>17</v>
      </c>
      <c r="F177" s="37">
        <v>95.3</v>
      </c>
      <c r="G177" s="8">
        <v>212</v>
      </c>
      <c r="H177" s="8">
        <v>7.2</v>
      </c>
      <c r="I177" s="37">
        <v>96.6</v>
      </c>
      <c r="J177" s="8">
        <v>470</v>
      </c>
      <c r="K177" s="8">
        <v>24</v>
      </c>
      <c r="L177" s="37">
        <v>94.9</v>
      </c>
      <c r="M177" s="21">
        <v>7</v>
      </c>
      <c r="N177" s="21">
        <v>7.1</v>
      </c>
      <c r="O177" s="8">
        <v>935</v>
      </c>
      <c r="P177" s="8">
        <v>771</v>
      </c>
      <c r="Q177" s="21">
        <v>32</v>
      </c>
      <c r="R177" s="21">
        <v>9.1999999999999993</v>
      </c>
      <c r="S177" s="21">
        <v>37</v>
      </c>
      <c r="T177" s="21">
        <v>20.2</v>
      </c>
      <c r="U177" s="21">
        <v>45.4</v>
      </c>
      <c r="V177" s="21">
        <v>7.4</v>
      </c>
      <c r="W177" s="21">
        <v>1.34</v>
      </c>
      <c r="X177" s="21">
        <v>81.900000000000006</v>
      </c>
      <c r="Y177" s="21" t="s">
        <v>65</v>
      </c>
      <c r="Z177" s="8">
        <v>114</v>
      </c>
      <c r="AA177" s="9">
        <f t="shared" si="26"/>
        <v>1.5833333333333333</v>
      </c>
      <c r="AB177" s="8">
        <v>0</v>
      </c>
      <c r="AC177" s="21" t="s">
        <v>65</v>
      </c>
    </row>
    <row r="178" spans="1:29" x14ac:dyDescent="0.25">
      <c r="A178" s="7" t="s">
        <v>37</v>
      </c>
      <c r="B178" s="8">
        <v>62</v>
      </c>
      <c r="C178" s="8">
        <v>2.0670000000000002</v>
      </c>
      <c r="D178" s="8">
        <v>214</v>
      </c>
      <c r="E178" s="8">
        <v>13</v>
      </c>
      <c r="F178" s="37">
        <v>93.9</v>
      </c>
      <c r="G178" s="8">
        <v>123</v>
      </c>
      <c r="H178" s="8">
        <v>10</v>
      </c>
      <c r="I178" s="37">
        <v>91.9</v>
      </c>
      <c r="J178" s="8">
        <v>365</v>
      </c>
      <c r="K178" s="8">
        <v>30</v>
      </c>
      <c r="L178" s="37">
        <v>91.8</v>
      </c>
      <c r="M178" s="21">
        <v>6.6</v>
      </c>
      <c r="N178" s="21">
        <v>6.9</v>
      </c>
      <c r="O178" s="8">
        <v>860</v>
      </c>
      <c r="P178" s="8">
        <v>800</v>
      </c>
      <c r="Q178" s="21">
        <v>30</v>
      </c>
      <c r="R178" s="21">
        <v>2.8</v>
      </c>
      <c r="S178" s="21">
        <v>58</v>
      </c>
      <c r="T178" s="21">
        <v>32.4</v>
      </c>
      <c r="U178" s="21">
        <v>44.1</v>
      </c>
      <c r="V178" s="21">
        <v>4.7</v>
      </c>
      <c r="W178" s="21">
        <v>2.6</v>
      </c>
      <c r="X178" s="21">
        <v>44.7</v>
      </c>
      <c r="Y178" s="21" t="s">
        <v>65</v>
      </c>
      <c r="Z178" s="8">
        <v>191</v>
      </c>
      <c r="AA178" s="9">
        <f t="shared" si="26"/>
        <v>3.0806451612903225</v>
      </c>
      <c r="AB178" s="8">
        <v>0</v>
      </c>
      <c r="AC178" s="21" t="s">
        <v>65</v>
      </c>
    </row>
    <row r="179" spans="1:29" ht="13" thickBot="1" x14ac:dyDescent="0.3">
      <c r="A179" s="7" t="s">
        <v>38</v>
      </c>
      <c r="B179" s="8">
        <v>47</v>
      </c>
      <c r="C179" s="8">
        <v>1.516</v>
      </c>
      <c r="D179" s="8">
        <v>337</v>
      </c>
      <c r="E179" s="8">
        <v>16</v>
      </c>
      <c r="F179" s="37">
        <v>95.3</v>
      </c>
      <c r="G179" s="8">
        <v>227</v>
      </c>
      <c r="H179" s="8">
        <v>10</v>
      </c>
      <c r="I179" s="37">
        <v>95.6</v>
      </c>
      <c r="J179" s="8">
        <v>487</v>
      </c>
      <c r="K179" s="8">
        <v>31</v>
      </c>
      <c r="L179" s="37">
        <v>93.6</v>
      </c>
      <c r="M179" s="21" t="s">
        <v>65</v>
      </c>
      <c r="N179" s="21" t="s">
        <v>65</v>
      </c>
      <c r="O179" s="8">
        <v>858</v>
      </c>
      <c r="P179" s="8">
        <v>891</v>
      </c>
      <c r="Q179" s="21">
        <v>15</v>
      </c>
      <c r="R179" s="21">
        <v>0.5</v>
      </c>
      <c r="S179" s="21">
        <v>39</v>
      </c>
      <c r="T179" s="21">
        <v>32.200000000000003</v>
      </c>
      <c r="U179" s="21">
        <v>17.399999999999999</v>
      </c>
      <c r="V179" s="21">
        <v>6</v>
      </c>
      <c r="W179" s="21">
        <v>2.38</v>
      </c>
      <c r="X179" s="21">
        <v>60.3</v>
      </c>
      <c r="Y179" s="21" t="s">
        <v>65</v>
      </c>
      <c r="Z179" s="8">
        <v>150</v>
      </c>
      <c r="AA179" s="9">
        <f t="shared" si="26"/>
        <v>3.1914893617021276</v>
      </c>
      <c r="AB179" s="8">
        <v>0</v>
      </c>
      <c r="AC179" s="21" t="s">
        <v>65</v>
      </c>
    </row>
    <row r="180" spans="1:29" ht="13.5" thickTop="1" thickBot="1" x14ac:dyDescent="0.3">
      <c r="A180" s="10" t="s">
        <v>82</v>
      </c>
      <c r="B180" s="24">
        <f>SUM(B168:B179)</f>
        <v>892</v>
      </c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4">
        <f>SUM(Z168:Z179)</f>
        <v>1342</v>
      </c>
      <c r="AA180" s="20"/>
      <c r="AB180" s="26">
        <f>SUM(AB168:AB179)</f>
        <v>11</v>
      </c>
      <c r="AC180" s="20"/>
    </row>
    <row r="181" spans="1:29" ht="13.5" thickTop="1" thickBot="1" x14ac:dyDescent="0.3">
      <c r="A181" s="19" t="s">
        <v>83</v>
      </c>
      <c r="B181" s="12">
        <f t="shared" ref="B181:X181" si="27">AVERAGE(B168:B179)</f>
        <v>74.333333333333329</v>
      </c>
      <c r="C181" s="40">
        <f t="shared" si="27"/>
        <v>2.4507499999999998</v>
      </c>
      <c r="D181" s="40">
        <f t="shared" si="27"/>
        <v>371.17750000000001</v>
      </c>
      <c r="E181" s="40">
        <f t="shared" si="27"/>
        <v>13.070833333333335</v>
      </c>
      <c r="F181" s="41">
        <f t="shared" si="27"/>
        <v>96.280666666666662</v>
      </c>
      <c r="G181" s="40">
        <f t="shared" si="27"/>
        <v>239.11666666666667</v>
      </c>
      <c r="H181" s="40">
        <f t="shared" si="27"/>
        <v>8.5791666666666675</v>
      </c>
      <c r="I181" s="41">
        <f t="shared" si="27"/>
        <v>96.068083333333334</v>
      </c>
      <c r="J181" s="40">
        <f t="shared" si="27"/>
        <v>544.0291666666667</v>
      </c>
      <c r="K181" s="40">
        <f t="shared" si="27"/>
        <v>29.609166666666667</v>
      </c>
      <c r="L181" s="41">
        <f t="shared" si="27"/>
        <v>94.218249999999998</v>
      </c>
      <c r="M181" s="40">
        <f t="shared" si="27"/>
        <v>7.014181818181819</v>
      </c>
      <c r="N181" s="40">
        <f t="shared" si="27"/>
        <v>7.1429090909090913</v>
      </c>
      <c r="O181" s="40">
        <f t="shared" si="27"/>
        <v>1242.4916666666668</v>
      </c>
      <c r="P181" s="40">
        <f t="shared" si="27"/>
        <v>789.7208333333333</v>
      </c>
      <c r="Q181" s="40">
        <f t="shared" si="27"/>
        <v>57.393916666666676</v>
      </c>
      <c r="R181" s="40">
        <f t="shared" si="27"/>
        <v>1.9630833333333335</v>
      </c>
      <c r="S181" s="40">
        <f t="shared" si="27"/>
        <v>68.960833333333341</v>
      </c>
      <c r="T181" s="40">
        <f t="shared" si="27"/>
        <v>15.870166666666668</v>
      </c>
      <c r="U181" s="40">
        <f t="shared" si="27"/>
        <v>71.528499999999994</v>
      </c>
      <c r="V181" s="40">
        <f t="shared" si="27"/>
        <v>11.334000000000001</v>
      </c>
      <c r="W181" s="40">
        <f t="shared" si="27"/>
        <v>2.3941666666666666</v>
      </c>
      <c r="X181" s="40">
        <f t="shared" si="27"/>
        <v>75.92</v>
      </c>
      <c r="Y181" s="40">
        <f>AVERAGE(Y168:Y179)</f>
        <v>0.90500000000000003</v>
      </c>
      <c r="Z181" s="12">
        <f>AVERAGE(Z168:Z179)</f>
        <v>111.83333333333333</v>
      </c>
      <c r="AA181" s="40">
        <f>AVERAGE(AA168:AA179)</f>
        <v>1.7048681755779613</v>
      </c>
      <c r="AB181" s="12">
        <f>AVERAGE(AB168:AB179)</f>
        <v>0.91666666666666663</v>
      </c>
      <c r="AC181" s="40">
        <f>AVERAGE(AC168:AC179)</f>
        <v>1.03</v>
      </c>
    </row>
    <row r="182" spans="1:29" ht="13" thickTop="1" x14ac:dyDescent="0.25"/>
    <row r="183" spans="1:29" ht="13" thickBot="1" x14ac:dyDescent="0.3"/>
    <row r="184" spans="1:29" ht="13" thickTop="1" x14ac:dyDescent="0.25">
      <c r="A184" s="33" t="s">
        <v>1</v>
      </c>
      <c r="B184" s="16" t="s">
        <v>2</v>
      </c>
      <c r="C184" s="16" t="s">
        <v>2</v>
      </c>
      <c r="D184" s="16" t="s">
        <v>3</v>
      </c>
      <c r="E184" s="22" t="s">
        <v>4</v>
      </c>
      <c r="F184" s="22" t="s">
        <v>5</v>
      </c>
      <c r="G184" s="16" t="s">
        <v>6</v>
      </c>
      <c r="H184" s="22" t="s">
        <v>7</v>
      </c>
      <c r="I184" s="22" t="s">
        <v>8</v>
      </c>
      <c r="J184" s="16" t="s">
        <v>9</v>
      </c>
      <c r="K184" s="22" t="s">
        <v>10</v>
      </c>
      <c r="L184" s="22" t="s">
        <v>11</v>
      </c>
      <c r="M184" s="16" t="s">
        <v>12</v>
      </c>
      <c r="N184" s="16" t="s">
        <v>13</v>
      </c>
      <c r="O184" s="16" t="s">
        <v>14</v>
      </c>
      <c r="P184" s="16" t="s">
        <v>15</v>
      </c>
      <c r="Q184" s="16" t="s">
        <v>41</v>
      </c>
      <c r="R184" s="16" t="s">
        <v>42</v>
      </c>
      <c r="S184" s="16" t="s">
        <v>43</v>
      </c>
      <c r="T184" s="16" t="s">
        <v>44</v>
      </c>
      <c r="U184" s="38" t="s">
        <v>68</v>
      </c>
      <c r="V184" s="16" t="s">
        <v>45</v>
      </c>
      <c r="W184" s="16" t="s">
        <v>46</v>
      </c>
      <c r="X184" s="38" t="s">
        <v>69</v>
      </c>
      <c r="Y184" s="16" t="s">
        <v>47</v>
      </c>
      <c r="Z184" s="34" t="s">
        <v>17</v>
      </c>
      <c r="AA184" s="34" t="s">
        <v>18</v>
      </c>
      <c r="AB184" s="16" t="s">
        <v>16</v>
      </c>
      <c r="AC184" s="16" t="s">
        <v>16</v>
      </c>
    </row>
    <row r="185" spans="1:29" ht="13" thickBot="1" x14ac:dyDescent="0.3">
      <c r="A185" s="27" t="s">
        <v>86</v>
      </c>
      <c r="B185" s="17" t="s">
        <v>20</v>
      </c>
      <c r="C185" s="18" t="s">
        <v>21</v>
      </c>
      <c r="D185" s="17" t="s">
        <v>22</v>
      </c>
      <c r="E185" s="23" t="s">
        <v>22</v>
      </c>
      <c r="F185" s="23" t="s">
        <v>23</v>
      </c>
      <c r="G185" s="17" t="s">
        <v>22</v>
      </c>
      <c r="H185" s="23" t="s">
        <v>22</v>
      </c>
      <c r="I185" s="23" t="s">
        <v>23</v>
      </c>
      <c r="J185" s="17" t="s">
        <v>22</v>
      </c>
      <c r="K185" s="23" t="s">
        <v>22</v>
      </c>
      <c r="L185" s="23" t="s">
        <v>23</v>
      </c>
      <c r="M185" s="17"/>
      <c r="N185" s="17"/>
      <c r="O185" s="17"/>
      <c r="P185" s="17"/>
      <c r="Q185" s="17" t="s">
        <v>22</v>
      </c>
      <c r="R185" s="17" t="s">
        <v>22</v>
      </c>
      <c r="S185" s="17" t="s">
        <v>22</v>
      </c>
      <c r="T185" s="17" t="s">
        <v>22</v>
      </c>
      <c r="U185" s="39" t="s">
        <v>23</v>
      </c>
      <c r="V185" s="17" t="s">
        <v>22</v>
      </c>
      <c r="W185" s="17" t="s">
        <v>22</v>
      </c>
      <c r="X185" s="39" t="s">
        <v>23</v>
      </c>
      <c r="Y185" s="17"/>
      <c r="Z185" s="18" t="s">
        <v>25</v>
      </c>
      <c r="AA185" s="18" t="s">
        <v>26</v>
      </c>
      <c r="AB185" s="17" t="s">
        <v>24</v>
      </c>
      <c r="AC185" s="17" t="s">
        <v>23</v>
      </c>
    </row>
    <row r="186" spans="1:29" ht="13" thickTop="1" x14ac:dyDescent="0.25">
      <c r="A186" s="7" t="s">
        <v>27</v>
      </c>
      <c r="B186" s="8">
        <v>110</v>
      </c>
      <c r="C186" s="8">
        <v>3.548</v>
      </c>
      <c r="D186" s="8">
        <v>305</v>
      </c>
      <c r="E186" s="8">
        <v>17</v>
      </c>
      <c r="F186" s="36">
        <v>94.4</v>
      </c>
      <c r="G186" s="8">
        <v>174</v>
      </c>
      <c r="H186" s="8">
        <v>7.9</v>
      </c>
      <c r="I186" s="36">
        <v>95.5</v>
      </c>
      <c r="J186" s="8">
        <v>410</v>
      </c>
      <c r="K186" s="8">
        <v>30</v>
      </c>
      <c r="L186" s="36">
        <v>92.7</v>
      </c>
      <c r="M186" s="21">
        <v>7.6</v>
      </c>
      <c r="N186" s="21">
        <v>7.9</v>
      </c>
      <c r="O186" s="8">
        <v>952</v>
      </c>
      <c r="P186" s="8">
        <v>908</v>
      </c>
      <c r="Q186" s="21">
        <v>16</v>
      </c>
      <c r="R186" s="21">
        <v>6.2</v>
      </c>
      <c r="S186" s="21">
        <v>36</v>
      </c>
      <c r="T186" s="21">
        <v>20.6</v>
      </c>
      <c r="U186" s="21">
        <v>42.8</v>
      </c>
      <c r="V186" s="21">
        <v>6.2</v>
      </c>
      <c r="W186" s="21">
        <v>1.85</v>
      </c>
      <c r="X186" s="21">
        <v>70.2</v>
      </c>
      <c r="Y186" s="21"/>
      <c r="Z186" s="8">
        <v>114</v>
      </c>
      <c r="AA186" s="9">
        <v>1.036</v>
      </c>
      <c r="AB186" s="8">
        <v>0</v>
      </c>
      <c r="AC186" s="21" t="s">
        <v>65</v>
      </c>
    </row>
    <row r="187" spans="1:29" x14ac:dyDescent="0.25">
      <c r="A187" s="7" t="s">
        <v>28</v>
      </c>
      <c r="B187" s="8">
        <v>87</v>
      </c>
      <c r="C187" s="8">
        <v>3</v>
      </c>
      <c r="D187" s="8">
        <v>410</v>
      </c>
      <c r="E187" s="8">
        <v>22</v>
      </c>
      <c r="F187" s="37">
        <v>94.6</v>
      </c>
      <c r="G187" s="8">
        <v>313</v>
      </c>
      <c r="H187" s="8">
        <v>10.6</v>
      </c>
      <c r="I187" s="37">
        <v>96.6</v>
      </c>
      <c r="J187" s="8">
        <v>643</v>
      </c>
      <c r="K187" s="8">
        <v>43</v>
      </c>
      <c r="L187" s="37">
        <v>93.3</v>
      </c>
      <c r="M187" s="21">
        <v>7.5</v>
      </c>
      <c r="N187" s="21">
        <v>7.8</v>
      </c>
      <c r="O187" s="8">
        <v>1045</v>
      </c>
      <c r="P187" s="8">
        <v>951</v>
      </c>
      <c r="Q187" s="21">
        <v>37</v>
      </c>
      <c r="R187" s="21">
        <v>0.2</v>
      </c>
      <c r="S187" s="21">
        <v>56</v>
      </c>
      <c r="T187" s="21">
        <v>35.6</v>
      </c>
      <c r="U187" s="21">
        <v>36.4</v>
      </c>
      <c r="V187" s="21">
        <v>11.2</v>
      </c>
      <c r="W187" s="21">
        <v>2.73</v>
      </c>
      <c r="X187" s="21">
        <v>75.599999999999994</v>
      </c>
      <c r="Y187" s="21"/>
      <c r="Z187" s="8">
        <v>98</v>
      </c>
      <c r="AA187" s="9">
        <v>1.1259999999999999</v>
      </c>
      <c r="AB187" s="8">
        <v>0</v>
      </c>
      <c r="AC187" s="21" t="s">
        <v>65</v>
      </c>
    </row>
    <row r="188" spans="1:29" x14ac:dyDescent="0.25">
      <c r="A188" s="7" t="s">
        <v>29</v>
      </c>
      <c r="B188" s="8">
        <v>56</v>
      </c>
      <c r="C188" s="8">
        <v>1.806</v>
      </c>
      <c r="D188" s="8">
        <v>255</v>
      </c>
      <c r="E188" s="8">
        <v>18</v>
      </c>
      <c r="F188" s="37">
        <v>92.9</v>
      </c>
      <c r="G188" s="8">
        <v>183</v>
      </c>
      <c r="H188" s="8">
        <v>9.3000000000000007</v>
      </c>
      <c r="I188" s="37">
        <v>94.9</v>
      </c>
      <c r="J188" s="8">
        <v>479</v>
      </c>
      <c r="K188" s="8">
        <v>41</v>
      </c>
      <c r="L188" s="37">
        <v>91.4</v>
      </c>
      <c r="M188" s="21">
        <v>7.6</v>
      </c>
      <c r="N188" s="21">
        <v>7.8</v>
      </c>
      <c r="O188" s="8">
        <v>1142</v>
      </c>
      <c r="P188" s="8">
        <v>933</v>
      </c>
      <c r="Q188" s="21">
        <v>44</v>
      </c>
      <c r="R188" s="21">
        <v>0.1</v>
      </c>
      <c r="S188" s="21">
        <v>69</v>
      </c>
      <c r="T188" s="21">
        <v>35.6</v>
      </c>
      <c r="U188" s="21">
        <v>48.4</v>
      </c>
      <c r="V188" s="21">
        <v>11.3</v>
      </c>
      <c r="W188" s="21">
        <v>3.78</v>
      </c>
      <c r="X188" s="21">
        <v>66.5</v>
      </c>
      <c r="Y188" s="21"/>
      <c r="Z188" s="8">
        <v>106</v>
      </c>
      <c r="AA188" s="9">
        <v>1.893</v>
      </c>
      <c r="AB188" s="8">
        <v>0</v>
      </c>
      <c r="AC188" s="21" t="s">
        <v>65</v>
      </c>
    </row>
    <row r="189" spans="1:29" x14ac:dyDescent="0.25">
      <c r="A189" s="7" t="s">
        <v>30</v>
      </c>
      <c r="B189" s="8">
        <v>41</v>
      </c>
      <c r="C189" s="8">
        <v>1.367</v>
      </c>
      <c r="D189" s="8">
        <v>222</v>
      </c>
      <c r="E189" s="8">
        <v>16</v>
      </c>
      <c r="F189" s="37">
        <v>92.8</v>
      </c>
      <c r="G189" s="8">
        <v>262</v>
      </c>
      <c r="H189" s="8">
        <v>8.3000000000000007</v>
      </c>
      <c r="I189" s="37">
        <v>96.8</v>
      </c>
      <c r="J189" s="8">
        <v>458</v>
      </c>
      <c r="K189" s="8">
        <v>37</v>
      </c>
      <c r="L189" s="37">
        <v>91.9</v>
      </c>
      <c r="M189" s="21">
        <v>7.1</v>
      </c>
      <c r="N189" s="21">
        <v>7.7</v>
      </c>
      <c r="O189" s="8">
        <v>1345</v>
      </c>
      <c r="P189" s="8">
        <v>1005</v>
      </c>
      <c r="Q189" s="21">
        <v>55</v>
      </c>
      <c r="R189" s="21">
        <v>0.3</v>
      </c>
      <c r="S189" s="21">
        <v>77</v>
      </c>
      <c r="T189" s="21">
        <v>29.8</v>
      </c>
      <c r="U189" s="21">
        <v>61.3</v>
      </c>
      <c r="V189" s="21">
        <v>12.2</v>
      </c>
      <c r="W189" s="21">
        <v>3.49</v>
      </c>
      <c r="X189" s="21">
        <v>71.400000000000006</v>
      </c>
      <c r="Y189" s="21"/>
      <c r="Z189" s="8">
        <v>114</v>
      </c>
      <c r="AA189" s="9">
        <v>2.78</v>
      </c>
      <c r="AB189" s="8">
        <v>0</v>
      </c>
      <c r="AC189" s="21" t="s">
        <v>65</v>
      </c>
    </row>
    <row r="190" spans="1:29" x14ac:dyDescent="0.25">
      <c r="A190" s="7" t="s">
        <v>52</v>
      </c>
      <c r="B190" s="8">
        <v>48</v>
      </c>
      <c r="C190" s="8">
        <v>1.548</v>
      </c>
      <c r="D190" s="8">
        <v>140</v>
      </c>
      <c r="E190" s="8">
        <v>9</v>
      </c>
      <c r="F190" s="37">
        <v>93.6</v>
      </c>
      <c r="G190" s="8">
        <v>145</v>
      </c>
      <c r="H190" s="8">
        <v>8.1999999999999993</v>
      </c>
      <c r="I190" s="37">
        <v>94.3</v>
      </c>
      <c r="J190" s="8">
        <v>280</v>
      </c>
      <c r="K190" s="8">
        <v>36</v>
      </c>
      <c r="L190" s="37">
        <v>87.1</v>
      </c>
      <c r="M190" s="21">
        <v>7.1</v>
      </c>
      <c r="N190" s="21">
        <v>7.6</v>
      </c>
      <c r="O190" s="8">
        <v>1345</v>
      </c>
      <c r="P190" s="8">
        <v>1051</v>
      </c>
      <c r="Q190" s="21">
        <v>61</v>
      </c>
      <c r="R190" s="21">
        <v>2.2999999999999998</v>
      </c>
      <c r="S190" s="21">
        <v>79</v>
      </c>
      <c r="T190" s="21">
        <v>33.299999999999997</v>
      </c>
      <c r="U190" s="21">
        <v>57.8</v>
      </c>
      <c r="V190" s="21">
        <v>8.6999999999999993</v>
      </c>
      <c r="W190" s="21">
        <v>2.8</v>
      </c>
      <c r="X190" s="21">
        <v>67.8</v>
      </c>
      <c r="Y190" s="21"/>
      <c r="Z190" s="8">
        <v>95</v>
      </c>
      <c r="AA190" s="9">
        <v>1.9790000000000001</v>
      </c>
      <c r="AB190" s="8">
        <v>0</v>
      </c>
      <c r="AC190" s="21" t="s">
        <v>65</v>
      </c>
    </row>
    <row r="191" spans="1:29" x14ac:dyDescent="0.25">
      <c r="A191" s="7" t="s">
        <v>32</v>
      </c>
      <c r="B191" s="8">
        <v>97</v>
      </c>
      <c r="C191" s="8">
        <v>3.2330000000000001</v>
      </c>
      <c r="D191" s="8">
        <v>230</v>
      </c>
      <c r="E191" s="8">
        <v>8</v>
      </c>
      <c r="F191" s="37">
        <v>96.5</v>
      </c>
      <c r="G191" s="8">
        <v>148</v>
      </c>
      <c r="H191" s="8">
        <v>10.1</v>
      </c>
      <c r="I191" s="37">
        <v>93.2</v>
      </c>
      <c r="J191" s="8">
        <v>310</v>
      </c>
      <c r="K191" s="8">
        <v>34</v>
      </c>
      <c r="L191" s="37">
        <v>89</v>
      </c>
      <c r="M191" s="21">
        <v>7.3</v>
      </c>
      <c r="N191" s="21">
        <v>7.5</v>
      </c>
      <c r="O191" s="8">
        <v>1463</v>
      </c>
      <c r="P191" s="8">
        <v>1094</v>
      </c>
      <c r="Q191" s="21">
        <v>52</v>
      </c>
      <c r="R191" s="21">
        <v>15.5</v>
      </c>
      <c r="S191" s="21">
        <v>75</v>
      </c>
      <c r="T191" s="21">
        <v>31.9</v>
      </c>
      <c r="U191" s="21">
        <v>57.5</v>
      </c>
      <c r="V191" s="21">
        <v>10.1</v>
      </c>
      <c r="W191" s="21">
        <v>2.9</v>
      </c>
      <c r="X191" s="21">
        <v>71.3</v>
      </c>
      <c r="Y191" s="21"/>
      <c r="Z191" s="8">
        <v>88</v>
      </c>
      <c r="AA191" s="9">
        <v>0.90700000000000003</v>
      </c>
      <c r="AB191" s="8">
        <v>0</v>
      </c>
      <c r="AC191" s="21" t="s">
        <v>65</v>
      </c>
    </row>
    <row r="192" spans="1:29" x14ac:dyDescent="0.25">
      <c r="A192" s="7" t="s">
        <v>33</v>
      </c>
      <c r="B192" s="8">
        <v>55</v>
      </c>
      <c r="C192" s="8">
        <v>1.774</v>
      </c>
      <c r="D192" s="8">
        <v>108</v>
      </c>
      <c r="E192" s="8">
        <v>7</v>
      </c>
      <c r="F192" s="37">
        <v>93.5</v>
      </c>
      <c r="G192" s="8">
        <v>110</v>
      </c>
      <c r="H192" s="8">
        <v>6.5</v>
      </c>
      <c r="I192" s="37">
        <v>94.1</v>
      </c>
      <c r="J192" s="8">
        <v>233</v>
      </c>
      <c r="K192" s="8">
        <v>28</v>
      </c>
      <c r="L192" s="37">
        <v>88</v>
      </c>
      <c r="M192" s="21">
        <v>7.5</v>
      </c>
      <c r="N192" s="21">
        <v>7.7</v>
      </c>
      <c r="O192" s="8">
        <v>1422</v>
      </c>
      <c r="P192" s="8">
        <v>860</v>
      </c>
      <c r="Q192" s="21">
        <v>46</v>
      </c>
      <c r="R192" s="21">
        <v>6.2</v>
      </c>
      <c r="S192" s="21">
        <v>65</v>
      </c>
      <c r="T192" s="21">
        <v>31.4</v>
      </c>
      <c r="U192" s="21">
        <v>51.7</v>
      </c>
      <c r="V192" s="21">
        <v>8.3000000000000007</v>
      </c>
      <c r="W192" s="21">
        <v>4.0199999999999996</v>
      </c>
      <c r="X192" s="21">
        <v>51.6</v>
      </c>
      <c r="Y192" s="21"/>
      <c r="Z192" s="25">
        <v>121</v>
      </c>
      <c r="AA192" s="9">
        <v>2.2000000000000002</v>
      </c>
      <c r="AB192" s="8">
        <v>0</v>
      </c>
      <c r="AC192" s="21" t="s">
        <v>65</v>
      </c>
    </row>
    <row r="193" spans="1:29" x14ac:dyDescent="0.25">
      <c r="A193" s="7" t="s">
        <v>34</v>
      </c>
      <c r="B193" s="31">
        <v>32</v>
      </c>
      <c r="C193" s="31">
        <v>1.032</v>
      </c>
      <c r="D193" s="31">
        <v>107</v>
      </c>
      <c r="E193" s="31">
        <v>5</v>
      </c>
      <c r="F193" s="37">
        <v>95.3</v>
      </c>
      <c r="G193" s="31">
        <v>100</v>
      </c>
      <c r="H193" s="31">
        <v>7.8</v>
      </c>
      <c r="I193" s="37">
        <v>92.2</v>
      </c>
      <c r="J193" s="31">
        <v>201</v>
      </c>
      <c r="K193" s="31">
        <v>29</v>
      </c>
      <c r="L193" s="37">
        <v>85.6</v>
      </c>
      <c r="M193" s="21">
        <v>7.4</v>
      </c>
      <c r="N193" s="21">
        <v>7.9</v>
      </c>
      <c r="O193" s="8">
        <v>1429</v>
      </c>
      <c r="P193" s="8">
        <v>943</v>
      </c>
      <c r="Q193" s="21">
        <v>39</v>
      </c>
      <c r="R193" s="21">
        <v>3.1</v>
      </c>
      <c r="S193" s="32">
        <v>69</v>
      </c>
      <c r="T193" s="32">
        <v>17.899999999999999</v>
      </c>
      <c r="U193" s="32">
        <v>74.099999999999994</v>
      </c>
      <c r="V193" s="21">
        <v>10.6</v>
      </c>
      <c r="W193" s="21">
        <v>2.83</v>
      </c>
      <c r="X193" s="21">
        <v>73.3</v>
      </c>
      <c r="Y193" s="21"/>
      <c r="Z193" s="25">
        <v>63</v>
      </c>
      <c r="AA193" s="9">
        <v>1.9690000000000001</v>
      </c>
      <c r="AB193" s="8">
        <v>0</v>
      </c>
      <c r="AC193" s="21" t="s">
        <v>65</v>
      </c>
    </row>
    <row r="194" spans="1:29" x14ac:dyDescent="0.25">
      <c r="A194" s="7" t="s">
        <v>35</v>
      </c>
      <c r="B194" s="8">
        <v>138</v>
      </c>
      <c r="C194" s="8">
        <v>4.5999999999999996</v>
      </c>
      <c r="D194" s="8">
        <v>316</v>
      </c>
      <c r="E194" s="8">
        <v>6</v>
      </c>
      <c r="F194" s="37">
        <v>98.1</v>
      </c>
      <c r="G194" s="8">
        <v>154</v>
      </c>
      <c r="H194" s="8">
        <v>7.7</v>
      </c>
      <c r="I194" s="37">
        <v>95</v>
      </c>
      <c r="J194" s="8">
        <v>327</v>
      </c>
      <c r="K194" s="8">
        <v>28</v>
      </c>
      <c r="L194" s="37">
        <v>91.4</v>
      </c>
      <c r="M194" s="21">
        <v>7.3</v>
      </c>
      <c r="N194" s="21">
        <v>7.5</v>
      </c>
      <c r="O194" s="8">
        <v>1484</v>
      </c>
      <c r="P194" s="8">
        <v>799</v>
      </c>
      <c r="Q194" s="21">
        <v>55</v>
      </c>
      <c r="R194" s="21">
        <v>8.1</v>
      </c>
      <c r="S194" s="21">
        <v>74</v>
      </c>
      <c r="T194" s="21">
        <v>21.8</v>
      </c>
      <c r="U194" s="21">
        <v>70.5</v>
      </c>
      <c r="V194" s="21">
        <v>12</v>
      </c>
      <c r="W194" s="21">
        <v>2.87</v>
      </c>
      <c r="X194" s="21">
        <v>76.099999999999994</v>
      </c>
      <c r="Y194" s="21"/>
      <c r="Z194" s="8">
        <v>121</v>
      </c>
      <c r="AA194" s="9">
        <v>0.877</v>
      </c>
      <c r="AB194" s="8">
        <v>0</v>
      </c>
      <c r="AC194" s="21" t="s">
        <v>65</v>
      </c>
    </row>
    <row r="195" spans="1:29" x14ac:dyDescent="0.25">
      <c r="A195" s="7" t="s">
        <v>36</v>
      </c>
      <c r="B195" s="8">
        <v>155</v>
      </c>
      <c r="C195" s="8">
        <v>5</v>
      </c>
      <c r="D195" s="8">
        <v>141</v>
      </c>
      <c r="E195" s="8">
        <v>6</v>
      </c>
      <c r="F195" s="37">
        <v>95.7</v>
      </c>
      <c r="G195" s="8">
        <v>120</v>
      </c>
      <c r="H195" s="8">
        <v>8.4</v>
      </c>
      <c r="I195" s="37">
        <v>93</v>
      </c>
      <c r="J195" s="8">
        <v>249</v>
      </c>
      <c r="K195" s="8">
        <v>28</v>
      </c>
      <c r="L195" s="37">
        <v>88.8</v>
      </c>
      <c r="M195" s="21">
        <v>7.3</v>
      </c>
      <c r="N195" s="21">
        <v>7.5</v>
      </c>
      <c r="O195" s="8">
        <v>1434</v>
      </c>
      <c r="P195" s="8">
        <v>952</v>
      </c>
      <c r="Q195" s="21">
        <v>43</v>
      </c>
      <c r="R195" s="21">
        <v>8.1</v>
      </c>
      <c r="S195" s="21">
        <v>61</v>
      </c>
      <c r="T195" s="21">
        <v>33</v>
      </c>
      <c r="U195" s="21">
        <v>45.9</v>
      </c>
      <c r="V195" s="21">
        <v>10</v>
      </c>
      <c r="W195" s="21">
        <v>1.8</v>
      </c>
      <c r="X195" s="21">
        <v>82</v>
      </c>
      <c r="Y195" s="21"/>
      <c r="Z195" s="8">
        <v>109</v>
      </c>
      <c r="AA195" s="9">
        <v>0.70299999999999996</v>
      </c>
      <c r="AB195" s="8">
        <v>0</v>
      </c>
      <c r="AC195" s="21" t="s">
        <v>65</v>
      </c>
    </row>
    <row r="196" spans="1:29" x14ac:dyDescent="0.25">
      <c r="A196" s="7" t="s">
        <v>37</v>
      </c>
      <c r="B196" s="8">
        <v>335</v>
      </c>
      <c r="C196" s="8">
        <v>11.167</v>
      </c>
      <c r="D196" s="8">
        <v>154</v>
      </c>
      <c r="E196" s="8">
        <v>15</v>
      </c>
      <c r="F196" s="37">
        <v>90.3</v>
      </c>
      <c r="G196" s="8">
        <v>83</v>
      </c>
      <c r="H196" s="8">
        <v>9</v>
      </c>
      <c r="I196" s="37">
        <v>89.2</v>
      </c>
      <c r="J196" s="8">
        <v>178</v>
      </c>
      <c r="K196" s="8">
        <v>38</v>
      </c>
      <c r="L196" s="37">
        <v>78.7</v>
      </c>
      <c r="M196" s="21">
        <v>7.2</v>
      </c>
      <c r="N196" s="21">
        <v>7</v>
      </c>
      <c r="O196" s="8">
        <v>1079</v>
      </c>
      <c r="P196" s="8">
        <v>547</v>
      </c>
      <c r="Q196" s="21">
        <v>39</v>
      </c>
      <c r="R196" s="21">
        <v>3.3</v>
      </c>
      <c r="S196" s="21">
        <v>48</v>
      </c>
      <c r="T196" s="21">
        <v>26.5</v>
      </c>
      <c r="U196" s="21">
        <v>44.8</v>
      </c>
      <c r="V196" s="21">
        <v>7.4</v>
      </c>
      <c r="W196" s="21">
        <v>2.0699999999999998</v>
      </c>
      <c r="X196" s="21">
        <v>72</v>
      </c>
      <c r="Y196" s="21"/>
      <c r="Z196" s="8">
        <v>99</v>
      </c>
      <c r="AA196" s="9">
        <v>0.29599999999999999</v>
      </c>
      <c r="AB196" s="8">
        <v>0</v>
      </c>
      <c r="AC196" s="21" t="s">
        <v>65</v>
      </c>
    </row>
    <row r="197" spans="1:29" ht="13" thickBot="1" x14ac:dyDescent="0.3">
      <c r="A197" s="7" t="s">
        <v>38</v>
      </c>
      <c r="B197" s="8">
        <v>55</v>
      </c>
      <c r="C197" s="8">
        <v>1.774</v>
      </c>
      <c r="D197" s="8">
        <v>333</v>
      </c>
      <c r="E197" s="8">
        <v>18</v>
      </c>
      <c r="F197" s="37">
        <v>95.4</v>
      </c>
      <c r="G197" s="8">
        <v>144</v>
      </c>
      <c r="H197" s="8">
        <v>12.8</v>
      </c>
      <c r="I197" s="37">
        <v>91.1</v>
      </c>
      <c r="J197" s="8">
        <v>309</v>
      </c>
      <c r="K197" s="8">
        <v>46</v>
      </c>
      <c r="L197" s="37">
        <v>85.1</v>
      </c>
      <c r="M197" s="21">
        <v>7.3</v>
      </c>
      <c r="N197" s="21">
        <v>7.3</v>
      </c>
      <c r="O197" s="8">
        <v>1174</v>
      </c>
      <c r="P197" s="8">
        <v>959</v>
      </c>
      <c r="Q197" s="21">
        <v>47</v>
      </c>
      <c r="R197" s="21">
        <v>9</v>
      </c>
      <c r="S197" s="21">
        <v>56</v>
      </c>
      <c r="T197" s="21">
        <v>32.4</v>
      </c>
      <c r="U197" s="21">
        <v>42.1</v>
      </c>
      <c r="V197" s="21">
        <v>7.4</v>
      </c>
      <c r="W197" s="21">
        <v>2.61</v>
      </c>
      <c r="X197" s="21">
        <v>64.7</v>
      </c>
      <c r="Y197" s="21"/>
      <c r="Z197" s="8">
        <v>71</v>
      </c>
      <c r="AA197" s="9">
        <v>1.2909999999999999</v>
      </c>
      <c r="AB197" s="8">
        <v>0</v>
      </c>
      <c r="AC197" s="21" t="s">
        <v>65</v>
      </c>
    </row>
    <row r="198" spans="1:29" ht="13.5" thickTop="1" thickBot="1" x14ac:dyDescent="0.3">
      <c r="A198" s="10" t="s">
        <v>87</v>
      </c>
      <c r="B198" s="24">
        <f>SUM(B186:B197)</f>
        <v>1209</v>
      </c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4">
        <f>SUM(Z186:Z197)</f>
        <v>1199</v>
      </c>
      <c r="AA198" s="20"/>
      <c r="AB198" s="26">
        <f>SUM(AB186:AB197)</f>
        <v>0</v>
      </c>
      <c r="AC198" s="20"/>
    </row>
    <row r="199" spans="1:29" ht="13.5" thickTop="1" thickBot="1" x14ac:dyDescent="0.3">
      <c r="A199" s="19" t="s">
        <v>88</v>
      </c>
      <c r="B199" s="12">
        <f t="shared" ref="B199:X199" si="28">AVERAGE(B186:B197)</f>
        <v>100.75</v>
      </c>
      <c r="C199" s="40">
        <f t="shared" si="28"/>
        <v>3.3207500000000003</v>
      </c>
      <c r="D199" s="40">
        <f t="shared" si="28"/>
        <v>226.75</v>
      </c>
      <c r="E199" s="40">
        <f t="shared" si="28"/>
        <v>12.25</v>
      </c>
      <c r="F199" s="41">
        <f t="shared" si="28"/>
        <v>94.425000000000011</v>
      </c>
      <c r="G199" s="40">
        <f t="shared" si="28"/>
        <v>161.33333333333334</v>
      </c>
      <c r="H199" s="40">
        <f t="shared" si="28"/>
        <v>8.8833333333333346</v>
      </c>
      <c r="I199" s="41">
        <f t="shared" si="28"/>
        <v>93.825000000000003</v>
      </c>
      <c r="J199" s="40">
        <f t="shared" si="28"/>
        <v>339.75</v>
      </c>
      <c r="K199" s="40">
        <f t="shared" si="28"/>
        <v>34.833333333333336</v>
      </c>
      <c r="L199" s="41">
        <f t="shared" si="28"/>
        <v>88.583333333333329</v>
      </c>
      <c r="M199" s="40">
        <f t="shared" si="28"/>
        <v>7.3499999999999988</v>
      </c>
      <c r="N199" s="40">
        <f t="shared" si="28"/>
        <v>7.6000000000000005</v>
      </c>
      <c r="O199" s="40">
        <f t="shared" si="28"/>
        <v>1276.1666666666667</v>
      </c>
      <c r="P199" s="40">
        <f t="shared" si="28"/>
        <v>916.83333333333337</v>
      </c>
      <c r="Q199" s="40">
        <f t="shared" si="28"/>
        <v>44.5</v>
      </c>
      <c r="R199" s="40">
        <f t="shared" si="28"/>
        <v>5.2</v>
      </c>
      <c r="S199" s="40">
        <f t="shared" si="28"/>
        <v>63.75</v>
      </c>
      <c r="T199" s="40">
        <f t="shared" si="28"/>
        <v>29.150000000000002</v>
      </c>
      <c r="U199" s="40">
        <f t="shared" si="28"/>
        <v>52.774999999999999</v>
      </c>
      <c r="V199" s="40">
        <f t="shared" si="28"/>
        <v>9.6166666666666671</v>
      </c>
      <c r="W199" s="40">
        <f t="shared" si="28"/>
        <v>2.8125</v>
      </c>
      <c r="X199" s="40">
        <f t="shared" si="28"/>
        <v>70.208333333333343</v>
      </c>
      <c r="Y199" s="40"/>
      <c r="Z199" s="12">
        <f>AVERAGE(Z186:Z197)</f>
        <v>99.916666666666671</v>
      </c>
      <c r="AA199" s="40">
        <f>AVERAGE(AA186:AA197)</f>
        <v>1.4214166666666666</v>
      </c>
      <c r="AB199" s="12">
        <f>AVERAGE(AB186:AB197)</f>
        <v>0</v>
      </c>
      <c r="AC199" s="40" t="e">
        <f>AVERAGE(AC186:AC197)</f>
        <v>#DIV/0!</v>
      </c>
    </row>
    <row r="200" spans="1:29" ht="13" thickTop="1" x14ac:dyDescent="0.25"/>
  </sheetData>
  <phoneticPr fontId="0" type="noConversion"/>
  <conditionalFormatting sqref="E6:E17 E24:E35 E42:E53 E60:E71 E78:E89 E96:E107 E114:E125 E132:E143 E150:E161">
    <cfRule type="cellIs" dxfId="11" priority="52" stopIfTrue="1" operator="greaterThanOrEqual">
      <formula>35</formula>
    </cfRule>
  </conditionalFormatting>
  <conditionalFormatting sqref="E168:E179">
    <cfRule type="cellIs" dxfId="10" priority="11" stopIfTrue="1" operator="greaterThanOrEqual">
      <formula>35</formula>
    </cfRule>
  </conditionalFormatting>
  <conditionalFormatting sqref="H6:H17 H24:H35 H42:H53 H60:H71 H78:H89 H96:H107 H114:H125 H132:H143 H150:H161">
    <cfRule type="cellIs" dxfId="9" priority="50" stopIfTrue="1" operator="greaterThanOrEqual">
      <formula>25</formula>
    </cfRule>
  </conditionalFormatting>
  <conditionalFormatting sqref="H168:H179">
    <cfRule type="cellIs" dxfId="8" priority="9" stopIfTrue="1" operator="greaterThanOrEqual">
      <formula>25</formula>
    </cfRule>
  </conditionalFormatting>
  <conditionalFormatting sqref="K6:K17 K24:K35 K42:K53 K60:K71 K78:K89 K96:K107 K114:K125 K132:K143 K150:K161">
    <cfRule type="cellIs" dxfId="7" priority="51" stopIfTrue="1" operator="greaterThanOrEqual">
      <formula>125</formula>
    </cfRule>
  </conditionalFormatting>
  <conditionalFormatting sqref="K168:K179">
    <cfRule type="cellIs" dxfId="6" priority="10" stopIfTrue="1" operator="greaterThanOrEqual">
      <formula>125</formula>
    </cfRule>
  </conditionalFormatting>
  <conditionalFormatting sqref="Y24:Y35 Y42:Y53 Y60:Y71 Y78:Y89 Y96:Y107 Y114:Y125 Y132:Y143 Y150:Y161">
    <cfRule type="cellIs" dxfId="5" priority="53" stopIfTrue="1" operator="lessThan">
      <formula>3</formula>
    </cfRule>
  </conditionalFormatting>
  <conditionalFormatting sqref="Y168:Y179">
    <cfRule type="cellIs" dxfId="4" priority="12" stopIfTrue="1" operator="lessThan">
      <formula>3</formula>
    </cfRule>
  </conditionalFormatting>
  <conditionalFormatting sqref="E186:E197">
    <cfRule type="cellIs" dxfId="3" priority="3" stopIfTrue="1" operator="greaterThanOrEqual">
      <formula>35</formula>
    </cfRule>
  </conditionalFormatting>
  <conditionalFormatting sqref="H186:H197">
    <cfRule type="cellIs" dxfId="2" priority="1" stopIfTrue="1" operator="greaterThanOrEqual">
      <formula>25</formula>
    </cfRule>
  </conditionalFormatting>
  <conditionalFormatting sqref="K186:K197">
    <cfRule type="cellIs" dxfId="1" priority="2" stopIfTrue="1" operator="greaterThanOrEqual">
      <formula>125</formula>
    </cfRule>
  </conditionalFormatting>
  <conditionalFormatting sqref="Y186:Y197">
    <cfRule type="cellIs" dxfId="0" priority="4" stopIfTrue="1" operator="lessThan">
      <formula>3</formula>
    </cfRule>
  </conditionalFormatting>
  <printOptions horizontalCentered="1" verticalCentered="1" gridLinesSet="0"/>
  <pageMargins left="0.23622047244094491" right="0.51181102362204722" top="0.27559055118110237" bottom="0.45" header="0.25" footer="0.51181102362204722"/>
  <pageSetup paperSize="9" orientation="landscape" horizontalDpi="360" verticalDpi="36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2413e6-74ef-4228-a38e-d55b17059de2" xsi:nil="true"/>
    <lcf76f155ced4ddcb4097134ff3c332f xmlns="db9e1050-5758-4773-9e49-82ac32393eb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60A40A137A2F46B64BDB5D6BFB0A06" ma:contentTypeVersion="15" ma:contentTypeDescription="Crear nuevo documento." ma:contentTypeScope="" ma:versionID="1aa6b16c9991495f1e5d71635bba6c76">
  <xsd:schema xmlns:xsd="http://www.w3.org/2001/XMLSchema" xmlns:xs="http://www.w3.org/2001/XMLSchema" xmlns:p="http://schemas.microsoft.com/office/2006/metadata/properties" xmlns:ns2="db9e1050-5758-4773-9e49-82ac32393eb0" xmlns:ns3="d42413e6-74ef-4228-a38e-d55b17059de2" targetNamespace="http://schemas.microsoft.com/office/2006/metadata/properties" ma:root="true" ma:fieldsID="9a629f8a559e864810a16d7f5dc9a239" ns2:_="" ns3:_="">
    <xsd:import namespace="db9e1050-5758-4773-9e49-82ac32393eb0"/>
    <xsd:import namespace="d42413e6-74ef-4228-a38e-d55b17059d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9e1050-5758-4773-9e49-82ac32393e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2ae2a407-fba4-44ee-b779-16f2331592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2413e6-74ef-4228-a38e-d55b17059de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Columna global de taxonomía" ma:hidden="true" ma:list="{b33432cc-ef84-457a-8354-6348a92c76d2}" ma:internalName="TaxCatchAll" ma:showField="CatchAllData" ma:web="d42413e6-74ef-4228-a38e-d55b17059d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8AB4DD-A592-4F7A-8442-6A104824EF29}">
  <ds:schemaRefs>
    <ds:schemaRef ds:uri="http://schemas.microsoft.com/office/2006/metadata/properties"/>
    <ds:schemaRef ds:uri="http://schemas.microsoft.com/office/infopath/2007/PartnerControls"/>
    <ds:schemaRef ds:uri="d42413e6-74ef-4228-a38e-d55b17059de2"/>
    <ds:schemaRef ds:uri="db9e1050-5758-4773-9e49-82ac32393eb0"/>
  </ds:schemaRefs>
</ds:datastoreItem>
</file>

<file path=customXml/itemProps2.xml><?xml version="1.0" encoding="utf-8"?>
<ds:datastoreItem xmlns:ds="http://schemas.openxmlformats.org/officeDocument/2006/customXml" ds:itemID="{0D5F854E-D4EB-45AF-80AE-D9F8051522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306DC8-9472-4B1C-B41B-786A50E446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9e1050-5758-4773-9e49-82ac32393eb0"/>
    <ds:schemaRef ds:uri="d42413e6-74ef-4228-a38e-d55b17059d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Lledó</vt:lpstr>
    </vt:vector>
  </TitlesOfParts>
  <Manager/>
  <Company>Consell Comarcal del Montsià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CODE I</dc:creator>
  <cp:keywords/>
  <dc:description/>
  <cp:lastModifiedBy>Xavi López Casals</cp:lastModifiedBy>
  <cp:revision/>
  <dcterms:created xsi:type="dcterms:W3CDTF">2000-01-04T10:17:18Z</dcterms:created>
  <dcterms:modified xsi:type="dcterms:W3CDTF">2025-02-10T12:44:15Z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0x0101003B60A40A137A2F46B64BDB5D6BFB0A06</vt:lpwstr>
  </property>
  <property fmtid="{D5CDD505-2E9C-101B-9397-08002B2CF9AE}" pid="3" name="MediaServiceImageTags">
    <vt:lpwstr/>
  </property>
</Properties>
</file>