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BE/"/>
    </mc:Choice>
  </mc:AlternateContent>
  <xr:revisionPtr revIDLastSave="3" documentId="13_ncr:1_{5F1CA489-DC46-4A9C-97CC-AD816A38120E}" xr6:coauthVersionLast="47" xr6:coauthVersionMax="47" xr10:uidLastSave="{1CCD5E7F-2F81-46A9-9AC5-8EF96EA2A556}"/>
  <bookViews>
    <workbookView xWindow="38280" yWindow="-120" windowWidth="29040" windowHeight="15720" xr2:uid="{00000000-000D-0000-FFFF-FFFF00000000}"/>
  </bookViews>
  <sheets>
    <sheet name="Perelló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08" i="1" l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AB508" i="1" s="1"/>
  <c r="AC508" i="1" s="1"/>
  <c r="B508" i="1"/>
  <c r="W507" i="1"/>
  <c r="B507" i="1"/>
  <c r="AD506" i="1"/>
  <c r="AB506" i="1"/>
  <c r="AC506" i="1" s="1"/>
  <c r="Z506" i="1"/>
  <c r="AA506" i="1" s="1"/>
  <c r="Y506" i="1"/>
  <c r="X506" i="1"/>
  <c r="AD505" i="1"/>
  <c r="AC505" i="1"/>
  <c r="AB505" i="1"/>
  <c r="AA505" i="1"/>
  <c r="Z505" i="1"/>
  <c r="Y505" i="1"/>
  <c r="X505" i="1"/>
  <c r="AD504" i="1"/>
  <c r="AC504" i="1"/>
  <c r="AB504" i="1"/>
  <c r="Z504" i="1"/>
  <c r="AA504" i="1" s="1"/>
  <c r="Y504" i="1"/>
  <c r="X504" i="1"/>
  <c r="AD503" i="1"/>
  <c r="AB503" i="1"/>
  <c r="AC503" i="1" s="1"/>
  <c r="AA503" i="1"/>
  <c r="Z503" i="1"/>
  <c r="Y503" i="1"/>
  <c r="X503" i="1"/>
  <c r="AD502" i="1"/>
  <c r="AB502" i="1"/>
  <c r="AC502" i="1" s="1"/>
  <c r="AA502" i="1"/>
  <c r="Z502" i="1"/>
  <c r="Y502" i="1"/>
  <c r="AD501" i="1"/>
  <c r="AB501" i="1"/>
  <c r="AC501" i="1" s="1"/>
  <c r="Z501" i="1"/>
  <c r="AA501" i="1" s="1"/>
  <c r="Y501" i="1"/>
  <c r="X501" i="1"/>
  <c r="AD500" i="1"/>
  <c r="AC500" i="1"/>
  <c r="AB500" i="1"/>
  <c r="Z500" i="1"/>
  <c r="AA500" i="1" s="1"/>
  <c r="Y500" i="1"/>
  <c r="X500" i="1"/>
  <c r="AD499" i="1"/>
  <c r="AB499" i="1"/>
  <c r="AC499" i="1" s="1"/>
  <c r="Z499" i="1"/>
  <c r="AA499" i="1" s="1"/>
  <c r="Y499" i="1"/>
  <c r="X499" i="1"/>
  <c r="AD498" i="1"/>
  <c r="AC498" i="1"/>
  <c r="AB498" i="1"/>
  <c r="Z498" i="1"/>
  <c r="AA498" i="1" s="1"/>
  <c r="Y498" i="1"/>
  <c r="X498" i="1"/>
  <c r="AD497" i="1"/>
  <c r="AC497" i="1"/>
  <c r="AB497" i="1"/>
  <c r="Z497" i="1"/>
  <c r="AA497" i="1" s="1"/>
  <c r="Y497" i="1"/>
  <c r="X497" i="1"/>
  <c r="AD496" i="1"/>
  <c r="AD508" i="1" s="1"/>
  <c r="AB496" i="1"/>
  <c r="AC496" i="1" s="1"/>
  <c r="AA496" i="1"/>
  <c r="Z496" i="1"/>
  <c r="Y496" i="1"/>
  <c r="X496" i="1"/>
  <c r="AD495" i="1"/>
  <c r="AB495" i="1"/>
  <c r="AC495" i="1" s="1"/>
  <c r="AA495" i="1"/>
  <c r="Z495" i="1"/>
  <c r="Y495" i="1"/>
  <c r="X495" i="1"/>
  <c r="X507" i="1" s="1"/>
  <c r="X508" i="1" l="1"/>
  <c r="Y508" i="1"/>
  <c r="Z508" i="1"/>
  <c r="AA508" i="1" s="1"/>
  <c r="AD472" i="1" l="1"/>
  <c r="AD490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20" i="1" s="1"/>
  <c r="AD35" i="1"/>
  <c r="AD34" i="1"/>
  <c r="AD33" i="1"/>
  <c r="AD32" i="1"/>
  <c r="AD31" i="1"/>
  <c r="AD30" i="1"/>
  <c r="AD29" i="1"/>
  <c r="AD28" i="1"/>
  <c r="AD27" i="1"/>
  <c r="AD26" i="1"/>
  <c r="AD37" i="1" s="1"/>
  <c r="AD25" i="1"/>
  <c r="AD24" i="1"/>
  <c r="AD53" i="1"/>
  <c r="AD52" i="1"/>
  <c r="AD51" i="1"/>
  <c r="AD50" i="1"/>
  <c r="AD49" i="1"/>
  <c r="AD48" i="1"/>
  <c r="AD47" i="1"/>
  <c r="AD46" i="1"/>
  <c r="AD55" i="1" s="1"/>
  <c r="AD45" i="1"/>
  <c r="AD44" i="1"/>
  <c r="AD43" i="1"/>
  <c r="AD42" i="1"/>
  <c r="AD72" i="1"/>
  <c r="AD71" i="1"/>
  <c r="AD70" i="1"/>
  <c r="AD69" i="1"/>
  <c r="AD68" i="1"/>
  <c r="AD67" i="1"/>
  <c r="AD66" i="1"/>
  <c r="AD65" i="1"/>
  <c r="AD64" i="1"/>
  <c r="AD74" i="1" s="1"/>
  <c r="AD63" i="1"/>
  <c r="AD62" i="1"/>
  <c r="AD61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93" i="1" s="1"/>
  <c r="AD110" i="1"/>
  <c r="AD109" i="1"/>
  <c r="AD108" i="1"/>
  <c r="AD107" i="1"/>
  <c r="AD106" i="1"/>
  <c r="AD105" i="1"/>
  <c r="AD104" i="1"/>
  <c r="AD103" i="1"/>
  <c r="AD102" i="1"/>
  <c r="AD101" i="1"/>
  <c r="AD112" i="1" s="1"/>
  <c r="AD100" i="1"/>
  <c r="AD9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30" i="1" s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48" i="1" s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66" i="1" s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84" i="1" s="1"/>
  <c r="AD200" i="1"/>
  <c r="AD199" i="1"/>
  <c r="AD198" i="1"/>
  <c r="AD197" i="1"/>
  <c r="AD196" i="1"/>
  <c r="AD195" i="1"/>
  <c r="AD194" i="1"/>
  <c r="AD193" i="1"/>
  <c r="AD192" i="1"/>
  <c r="AD191" i="1"/>
  <c r="AD202" i="1" s="1"/>
  <c r="AD190" i="1"/>
  <c r="AD18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20" i="1" s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38" i="1" s="1"/>
  <c r="AD254" i="1"/>
  <c r="AD253" i="1"/>
  <c r="AD252" i="1"/>
  <c r="AD251" i="1"/>
  <c r="AD250" i="1"/>
  <c r="AD249" i="1"/>
  <c r="AD248" i="1"/>
  <c r="AD247" i="1"/>
  <c r="AD246" i="1"/>
  <c r="AD245" i="1"/>
  <c r="AD256" i="1" s="1"/>
  <c r="AD244" i="1"/>
  <c r="AD24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74" i="1" s="1"/>
  <c r="AD290" i="1"/>
  <c r="AD289" i="1"/>
  <c r="AD288" i="1"/>
  <c r="AD287" i="1"/>
  <c r="AD286" i="1"/>
  <c r="AD285" i="1"/>
  <c r="AD284" i="1"/>
  <c r="AD283" i="1"/>
  <c r="AD282" i="1"/>
  <c r="AD281" i="1"/>
  <c r="AD292" i="1" s="1"/>
  <c r="AD280" i="1"/>
  <c r="AD279" i="1"/>
  <c r="AD308" i="1"/>
  <c r="AD307" i="1"/>
  <c r="AD306" i="1"/>
  <c r="AD305" i="1"/>
  <c r="AD304" i="1"/>
  <c r="AD303" i="1"/>
  <c r="AD302" i="1"/>
  <c r="AD301" i="1"/>
  <c r="AD300" i="1"/>
  <c r="AD299" i="1"/>
  <c r="AD310" i="1" s="1"/>
  <c r="AD298" i="1"/>
  <c r="AD29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28" i="1" s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46" i="1" s="1"/>
  <c r="AD362" i="1"/>
  <c r="AD361" i="1"/>
  <c r="AD360" i="1"/>
  <c r="AD359" i="1"/>
  <c r="AD358" i="1"/>
  <c r="AD357" i="1"/>
  <c r="AD356" i="1"/>
  <c r="AD355" i="1"/>
  <c r="AD354" i="1"/>
  <c r="AD353" i="1"/>
  <c r="AD364" i="1" s="1"/>
  <c r="AD352" i="1"/>
  <c r="AD351" i="1"/>
  <c r="AD380" i="1"/>
  <c r="AD379" i="1"/>
  <c r="AD378" i="1"/>
  <c r="AD377" i="1"/>
  <c r="AD376" i="1"/>
  <c r="AD375" i="1"/>
  <c r="AD374" i="1"/>
  <c r="AD373" i="1"/>
  <c r="AD372" i="1"/>
  <c r="AD371" i="1"/>
  <c r="AD382" i="1" s="1"/>
  <c r="AD370" i="1"/>
  <c r="AD36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400" i="1" s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18" i="1" s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36" i="1" s="1"/>
  <c r="AD454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Z490" i="1"/>
  <c r="AA490" i="1" s="1"/>
  <c r="Y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AB490" i="1" s="1"/>
  <c r="AC490" i="1" s="1"/>
  <c r="B490" i="1"/>
  <c r="W489" i="1"/>
  <c r="B489" i="1"/>
  <c r="AD488" i="1"/>
  <c r="AB488" i="1"/>
  <c r="AC488" i="1" s="1"/>
  <c r="Z488" i="1"/>
  <c r="AA488" i="1" s="1"/>
  <c r="Y488" i="1"/>
  <c r="X488" i="1"/>
  <c r="AD487" i="1"/>
  <c r="AC487" i="1"/>
  <c r="AB487" i="1"/>
  <c r="AA487" i="1"/>
  <c r="Z487" i="1"/>
  <c r="Y487" i="1"/>
  <c r="X487" i="1"/>
  <c r="AD486" i="1"/>
  <c r="AC486" i="1"/>
  <c r="AB486" i="1"/>
  <c r="Z486" i="1"/>
  <c r="AA486" i="1" s="1"/>
  <c r="Y486" i="1"/>
  <c r="X486" i="1"/>
  <c r="AD485" i="1"/>
  <c r="AB485" i="1"/>
  <c r="AC485" i="1" s="1"/>
  <c r="AA485" i="1"/>
  <c r="Z485" i="1"/>
  <c r="Y485" i="1"/>
  <c r="X485" i="1"/>
  <c r="AD484" i="1"/>
  <c r="AC484" i="1"/>
  <c r="AB484" i="1"/>
  <c r="AA484" i="1"/>
  <c r="Z484" i="1"/>
  <c r="Y484" i="1"/>
  <c r="X484" i="1"/>
  <c r="AD483" i="1"/>
  <c r="AB483" i="1"/>
  <c r="AC483" i="1" s="1"/>
  <c r="Z483" i="1"/>
  <c r="AA483" i="1" s="1"/>
  <c r="Y483" i="1"/>
  <c r="X483" i="1"/>
  <c r="AD482" i="1"/>
  <c r="AB482" i="1"/>
  <c r="AC482" i="1" s="1"/>
  <c r="AA482" i="1"/>
  <c r="Z482" i="1"/>
  <c r="Y482" i="1"/>
  <c r="X482" i="1"/>
  <c r="AD481" i="1"/>
  <c r="AB481" i="1"/>
  <c r="AC481" i="1" s="1"/>
  <c r="Z481" i="1"/>
  <c r="AA481" i="1" s="1"/>
  <c r="Y481" i="1"/>
  <c r="X481" i="1"/>
  <c r="AD480" i="1"/>
  <c r="AB480" i="1"/>
  <c r="AC480" i="1" s="1"/>
  <c r="Z480" i="1"/>
  <c r="AA480" i="1" s="1"/>
  <c r="Y480" i="1"/>
  <c r="X480" i="1"/>
  <c r="AD479" i="1"/>
  <c r="AC479" i="1"/>
  <c r="AB479" i="1"/>
  <c r="Z479" i="1"/>
  <c r="AA479" i="1" s="1"/>
  <c r="Y479" i="1"/>
  <c r="X479" i="1"/>
  <c r="X489" i="1" s="1"/>
  <c r="AD478" i="1"/>
  <c r="AC478" i="1"/>
  <c r="AB478" i="1"/>
  <c r="Z478" i="1"/>
  <c r="AA478" i="1" s="1"/>
  <c r="Y478" i="1"/>
  <c r="X478" i="1"/>
  <c r="AD477" i="1"/>
  <c r="AB477" i="1"/>
  <c r="AC477" i="1" s="1"/>
  <c r="AA477" i="1"/>
  <c r="Z477" i="1"/>
  <c r="Y477" i="1"/>
  <c r="X477" i="1"/>
  <c r="X490" i="1" s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AB472" i="1" s="1"/>
  <c r="AC472" i="1" s="1"/>
  <c r="B472" i="1"/>
  <c r="W471" i="1"/>
  <c r="B471" i="1"/>
  <c r="AD470" i="1"/>
  <c r="AB470" i="1"/>
  <c r="AC470" i="1" s="1"/>
  <c r="Z470" i="1"/>
  <c r="AA470" i="1" s="1"/>
  <c r="Y470" i="1"/>
  <c r="X470" i="1"/>
  <c r="AD469" i="1"/>
  <c r="AC469" i="1"/>
  <c r="AB469" i="1"/>
  <c r="AA469" i="1"/>
  <c r="Z469" i="1"/>
  <c r="Y469" i="1"/>
  <c r="X469" i="1"/>
  <c r="AD468" i="1"/>
  <c r="AC468" i="1"/>
  <c r="AB468" i="1"/>
  <c r="Z468" i="1"/>
  <c r="AA468" i="1" s="1"/>
  <c r="Y468" i="1"/>
  <c r="X468" i="1"/>
  <c r="AD467" i="1"/>
  <c r="AB467" i="1"/>
  <c r="AC467" i="1" s="1"/>
  <c r="AA467" i="1"/>
  <c r="Z467" i="1"/>
  <c r="Y467" i="1"/>
  <c r="X467" i="1"/>
  <c r="AD466" i="1"/>
  <c r="AB466" i="1"/>
  <c r="AC466" i="1" s="1"/>
  <c r="AA466" i="1"/>
  <c r="Z466" i="1"/>
  <c r="Y466" i="1"/>
  <c r="X466" i="1"/>
  <c r="AD465" i="1"/>
  <c r="AB465" i="1"/>
  <c r="AC465" i="1" s="1"/>
  <c r="Z465" i="1"/>
  <c r="AA465" i="1" s="1"/>
  <c r="Y465" i="1"/>
  <c r="X465" i="1"/>
  <c r="AD464" i="1"/>
  <c r="AB464" i="1"/>
  <c r="AC464" i="1" s="1"/>
  <c r="AA464" i="1"/>
  <c r="Z464" i="1"/>
  <c r="Y464" i="1"/>
  <c r="X464" i="1"/>
  <c r="AD463" i="1"/>
  <c r="AC463" i="1"/>
  <c r="AB463" i="1"/>
  <c r="Z463" i="1"/>
  <c r="AA463" i="1" s="1"/>
  <c r="Y463" i="1"/>
  <c r="X463" i="1"/>
  <c r="AD462" i="1"/>
  <c r="AB462" i="1"/>
  <c r="AC462" i="1" s="1"/>
  <c r="Z462" i="1"/>
  <c r="AA462" i="1" s="1"/>
  <c r="Y462" i="1"/>
  <c r="X462" i="1"/>
  <c r="AD461" i="1"/>
  <c r="AB461" i="1"/>
  <c r="AC461" i="1" s="1"/>
  <c r="AA461" i="1"/>
  <c r="Z461" i="1"/>
  <c r="Y461" i="1"/>
  <c r="X461" i="1"/>
  <c r="AD460" i="1"/>
  <c r="AC460" i="1"/>
  <c r="AB460" i="1"/>
  <c r="Z460" i="1"/>
  <c r="AA460" i="1" s="1"/>
  <c r="Y460" i="1"/>
  <c r="X460" i="1"/>
  <c r="AD459" i="1"/>
  <c r="AB459" i="1"/>
  <c r="AC459" i="1" s="1"/>
  <c r="Z459" i="1"/>
  <c r="AA459" i="1" s="1"/>
  <c r="Y459" i="1"/>
  <c r="X459" i="1"/>
  <c r="X471" i="1" s="1"/>
  <c r="X472" i="1" l="1"/>
  <c r="Y472" i="1"/>
  <c r="Z472" i="1"/>
  <c r="AA472" i="1" s="1"/>
  <c r="AB91" i="1" l="1"/>
  <c r="AC91" i="1" s="1"/>
  <c r="Z91" i="1"/>
  <c r="AA91" i="1" s="1"/>
  <c r="Y91" i="1"/>
  <c r="AB90" i="1"/>
  <c r="AC90" i="1" s="1"/>
  <c r="Z90" i="1"/>
  <c r="AA90" i="1" s="1"/>
  <c r="Y90" i="1"/>
  <c r="AB89" i="1"/>
  <c r="AC89" i="1" s="1"/>
  <c r="Z89" i="1"/>
  <c r="AA89" i="1" s="1"/>
  <c r="Y89" i="1"/>
  <c r="AB88" i="1"/>
  <c r="AC88" i="1" s="1"/>
  <c r="AA88" i="1"/>
  <c r="Z88" i="1"/>
  <c r="Y88" i="1"/>
  <c r="AC87" i="1"/>
  <c r="AB87" i="1"/>
  <c r="Z87" i="1"/>
  <c r="AA87" i="1" s="1"/>
  <c r="Y87" i="1"/>
  <c r="AB86" i="1"/>
  <c r="AC86" i="1" s="1"/>
  <c r="Z86" i="1"/>
  <c r="AA86" i="1" s="1"/>
  <c r="Y86" i="1"/>
  <c r="AB85" i="1"/>
  <c r="AC85" i="1" s="1"/>
  <c r="Z85" i="1"/>
  <c r="AA85" i="1" s="1"/>
  <c r="Y85" i="1"/>
  <c r="AB84" i="1"/>
  <c r="AC84" i="1" s="1"/>
  <c r="Z84" i="1"/>
  <c r="AA84" i="1" s="1"/>
  <c r="Y84" i="1"/>
  <c r="AB83" i="1"/>
  <c r="AC83" i="1" s="1"/>
  <c r="Z83" i="1"/>
  <c r="AA83" i="1" s="1"/>
  <c r="Y83" i="1"/>
  <c r="AB82" i="1"/>
  <c r="AC82" i="1" s="1"/>
  <c r="Z82" i="1"/>
  <c r="AA82" i="1" s="1"/>
  <c r="Y82" i="1"/>
  <c r="AB81" i="1"/>
  <c r="AC81" i="1" s="1"/>
  <c r="Z81" i="1"/>
  <c r="AA81" i="1" s="1"/>
  <c r="Y81" i="1"/>
  <c r="AB80" i="1"/>
  <c r="AC80" i="1" s="1"/>
  <c r="Z80" i="1"/>
  <c r="AA80" i="1" s="1"/>
  <c r="Y80" i="1"/>
  <c r="Y112" i="1"/>
  <c r="AB110" i="1"/>
  <c r="AC110" i="1" s="1"/>
  <c r="AA110" i="1"/>
  <c r="Z110" i="1"/>
  <c r="Y110" i="1"/>
  <c r="AB109" i="1"/>
  <c r="AC109" i="1" s="1"/>
  <c r="AA109" i="1"/>
  <c r="Z109" i="1"/>
  <c r="Y109" i="1"/>
  <c r="AB108" i="1"/>
  <c r="AC108" i="1" s="1"/>
  <c r="Z108" i="1"/>
  <c r="AA108" i="1" s="1"/>
  <c r="Y108" i="1"/>
  <c r="AB107" i="1"/>
  <c r="AC107" i="1" s="1"/>
  <c r="Z107" i="1"/>
  <c r="AA107" i="1" s="1"/>
  <c r="Y107" i="1"/>
  <c r="AB106" i="1"/>
  <c r="AC106" i="1" s="1"/>
  <c r="Z106" i="1"/>
  <c r="AA106" i="1" s="1"/>
  <c r="Y106" i="1"/>
  <c r="AB105" i="1"/>
  <c r="AC105" i="1" s="1"/>
  <c r="Z105" i="1"/>
  <c r="AA105" i="1" s="1"/>
  <c r="Y105" i="1"/>
  <c r="AB104" i="1"/>
  <c r="AC104" i="1" s="1"/>
  <c r="Z104" i="1"/>
  <c r="AA104" i="1" s="1"/>
  <c r="Y104" i="1"/>
  <c r="AB103" i="1"/>
  <c r="AC103" i="1" s="1"/>
  <c r="Z103" i="1"/>
  <c r="AA103" i="1" s="1"/>
  <c r="Y103" i="1"/>
  <c r="AB102" i="1"/>
  <c r="AC102" i="1" s="1"/>
  <c r="AA102" i="1"/>
  <c r="Z102" i="1"/>
  <c r="Y102" i="1"/>
  <c r="AB101" i="1"/>
  <c r="AC101" i="1" s="1"/>
  <c r="AA101" i="1"/>
  <c r="Z101" i="1"/>
  <c r="Y101" i="1"/>
  <c r="AB100" i="1"/>
  <c r="AC100" i="1" s="1"/>
  <c r="Z100" i="1"/>
  <c r="AA100" i="1" s="1"/>
  <c r="Y100" i="1"/>
  <c r="AB99" i="1"/>
  <c r="AC99" i="1" s="1"/>
  <c r="Z99" i="1"/>
  <c r="AA99" i="1" s="1"/>
  <c r="Y99" i="1"/>
  <c r="AB128" i="1"/>
  <c r="AC128" i="1" s="1"/>
  <c r="AA128" i="1"/>
  <c r="Z128" i="1"/>
  <c r="Y128" i="1"/>
  <c r="AB127" i="1"/>
  <c r="AC127" i="1" s="1"/>
  <c r="Z127" i="1"/>
  <c r="AA127" i="1" s="1"/>
  <c r="Y127" i="1"/>
  <c r="AB126" i="1"/>
  <c r="AC126" i="1" s="1"/>
  <c r="AA126" i="1"/>
  <c r="Z126" i="1"/>
  <c r="Y126" i="1"/>
  <c r="AB125" i="1"/>
  <c r="AC125" i="1" s="1"/>
  <c r="AA125" i="1"/>
  <c r="Z125" i="1"/>
  <c r="Y125" i="1"/>
  <c r="AB124" i="1"/>
  <c r="AC124" i="1" s="1"/>
  <c r="Z124" i="1"/>
  <c r="AA124" i="1" s="1"/>
  <c r="Y124" i="1"/>
  <c r="AC123" i="1"/>
  <c r="AB123" i="1"/>
  <c r="Z123" i="1"/>
  <c r="AA123" i="1" s="1"/>
  <c r="Y123" i="1"/>
  <c r="AC122" i="1"/>
  <c r="AB122" i="1"/>
  <c r="Z122" i="1"/>
  <c r="AA122" i="1" s="1"/>
  <c r="Y122" i="1"/>
  <c r="AB121" i="1"/>
  <c r="AC121" i="1" s="1"/>
  <c r="Z121" i="1"/>
  <c r="AA121" i="1" s="1"/>
  <c r="Y121" i="1"/>
  <c r="AB120" i="1"/>
  <c r="AC120" i="1" s="1"/>
  <c r="AA120" i="1"/>
  <c r="Z120" i="1"/>
  <c r="Y120" i="1"/>
  <c r="AB119" i="1"/>
  <c r="AC119" i="1" s="1"/>
  <c r="Z119" i="1"/>
  <c r="AA119" i="1" s="1"/>
  <c r="Y119" i="1"/>
  <c r="AB118" i="1"/>
  <c r="AC118" i="1" s="1"/>
  <c r="Z118" i="1"/>
  <c r="AA118" i="1" s="1"/>
  <c r="Y118" i="1"/>
  <c r="AB117" i="1"/>
  <c r="AC117" i="1" s="1"/>
  <c r="Z117" i="1"/>
  <c r="AA117" i="1" s="1"/>
  <c r="Y117" i="1"/>
  <c r="AB146" i="1"/>
  <c r="AC146" i="1" s="1"/>
  <c r="Z146" i="1"/>
  <c r="AA146" i="1" s="1"/>
  <c r="Y146" i="1"/>
  <c r="AB145" i="1"/>
  <c r="AC145" i="1" s="1"/>
  <c r="Z145" i="1"/>
  <c r="AA145" i="1" s="1"/>
  <c r="Y145" i="1"/>
  <c r="AC144" i="1"/>
  <c r="AB144" i="1"/>
  <c r="AA144" i="1"/>
  <c r="Z144" i="1"/>
  <c r="Y144" i="1"/>
  <c r="AB143" i="1"/>
  <c r="AC143" i="1" s="1"/>
  <c r="AA143" i="1"/>
  <c r="Z143" i="1"/>
  <c r="Y143" i="1"/>
  <c r="AB142" i="1"/>
  <c r="AC142" i="1" s="1"/>
  <c r="Z142" i="1"/>
  <c r="AA142" i="1" s="1"/>
  <c r="Y142" i="1"/>
  <c r="AB141" i="1"/>
  <c r="AC141" i="1" s="1"/>
  <c r="Z141" i="1"/>
  <c r="AA141" i="1" s="1"/>
  <c r="Y141" i="1"/>
  <c r="AB140" i="1"/>
  <c r="AC140" i="1" s="1"/>
  <c r="Z140" i="1"/>
  <c r="AA140" i="1" s="1"/>
  <c r="Y140" i="1"/>
  <c r="AB139" i="1"/>
  <c r="AC139" i="1" s="1"/>
  <c r="Z139" i="1"/>
  <c r="AA139" i="1" s="1"/>
  <c r="Y139" i="1"/>
  <c r="AB138" i="1"/>
  <c r="AC138" i="1" s="1"/>
  <c r="Z138" i="1"/>
  <c r="AA138" i="1" s="1"/>
  <c r="Y138" i="1"/>
  <c r="AB137" i="1"/>
  <c r="AC137" i="1" s="1"/>
  <c r="Z137" i="1"/>
  <c r="AA137" i="1" s="1"/>
  <c r="Y137" i="1"/>
  <c r="AC136" i="1"/>
  <c r="AB136" i="1"/>
  <c r="AA136" i="1"/>
  <c r="Z136" i="1"/>
  <c r="Y136" i="1"/>
  <c r="AB135" i="1"/>
  <c r="AC135" i="1" s="1"/>
  <c r="AA135" i="1"/>
  <c r="Z135" i="1"/>
  <c r="Y135" i="1"/>
  <c r="AB164" i="1"/>
  <c r="AC164" i="1" s="1"/>
  <c r="Z164" i="1"/>
  <c r="AA164" i="1" s="1"/>
  <c r="Y164" i="1"/>
  <c r="AB163" i="1"/>
  <c r="AC163" i="1" s="1"/>
  <c r="Z163" i="1"/>
  <c r="AA163" i="1" s="1"/>
  <c r="Y163" i="1"/>
  <c r="AB162" i="1"/>
  <c r="AC162" i="1" s="1"/>
  <c r="Z162" i="1"/>
  <c r="AA162" i="1" s="1"/>
  <c r="Y162" i="1"/>
  <c r="AB161" i="1"/>
  <c r="AC161" i="1" s="1"/>
  <c r="AA161" i="1"/>
  <c r="Z161" i="1"/>
  <c r="Y161" i="1"/>
  <c r="AB160" i="1"/>
  <c r="AC160" i="1" s="1"/>
  <c r="Z160" i="1"/>
  <c r="AA160" i="1" s="1"/>
  <c r="Y160" i="1"/>
  <c r="AC159" i="1"/>
  <c r="AB159" i="1"/>
  <c r="Z159" i="1"/>
  <c r="AA159" i="1" s="1"/>
  <c r="Y159" i="1"/>
  <c r="AB158" i="1"/>
  <c r="AC158" i="1" s="1"/>
  <c r="Z158" i="1"/>
  <c r="AA158" i="1" s="1"/>
  <c r="Y158" i="1"/>
  <c r="AB157" i="1"/>
  <c r="AC157" i="1" s="1"/>
  <c r="AA157" i="1"/>
  <c r="Z157" i="1"/>
  <c r="Y157" i="1"/>
  <c r="AB156" i="1"/>
  <c r="AC156" i="1" s="1"/>
  <c r="AA156" i="1"/>
  <c r="Z156" i="1"/>
  <c r="Y156" i="1"/>
  <c r="AB155" i="1"/>
  <c r="AC155" i="1" s="1"/>
  <c r="Z155" i="1"/>
  <c r="AA155" i="1" s="1"/>
  <c r="Y155" i="1"/>
  <c r="AB154" i="1"/>
  <c r="AC154" i="1" s="1"/>
  <c r="Z154" i="1"/>
  <c r="AA154" i="1" s="1"/>
  <c r="Y154" i="1"/>
  <c r="AB153" i="1"/>
  <c r="AC153" i="1" s="1"/>
  <c r="AA153" i="1"/>
  <c r="Z153" i="1"/>
  <c r="Y153" i="1"/>
  <c r="AB182" i="1"/>
  <c r="AC182" i="1" s="1"/>
  <c r="Z182" i="1"/>
  <c r="AA182" i="1" s="1"/>
  <c r="Y182" i="1"/>
  <c r="AC181" i="1"/>
  <c r="AB181" i="1"/>
  <c r="Z181" i="1"/>
  <c r="AA181" i="1" s="1"/>
  <c r="Y181" i="1"/>
  <c r="AC180" i="1"/>
  <c r="AB180" i="1"/>
  <c r="Z180" i="1"/>
  <c r="AA180" i="1" s="1"/>
  <c r="Y180" i="1"/>
  <c r="AB179" i="1"/>
  <c r="AC179" i="1" s="1"/>
  <c r="Z179" i="1"/>
  <c r="AA179" i="1" s="1"/>
  <c r="Y179" i="1"/>
  <c r="AB178" i="1"/>
  <c r="AC178" i="1" s="1"/>
  <c r="Z178" i="1"/>
  <c r="AA178" i="1" s="1"/>
  <c r="Y178" i="1"/>
  <c r="AB177" i="1"/>
  <c r="AC177" i="1" s="1"/>
  <c r="Z177" i="1"/>
  <c r="AA177" i="1" s="1"/>
  <c r="Y177" i="1"/>
  <c r="AB176" i="1"/>
  <c r="AC176" i="1" s="1"/>
  <c r="Z176" i="1"/>
  <c r="AA176" i="1" s="1"/>
  <c r="Y176" i="1"/>
  <c r="AB175" i="1"/>
  <c r="AC175" i="1" s="1"/>
  <c r="Z175" i="1"/>
  <c r="AA175" i="1" s="1"/>
  <c r="Y175" i="1"/>
  <c r="AB174" i="1"/>
  <c r="AC174" i="1" s="1"/>
  <c r="Z174" i="1"/>
  <c r="AA174" i="1" s="1"/>
  <c r="Y174" i="1"/>
  <c r="AC173" i="1"/>
  <c r="AB173" i="1"/>
  <c r="Z173" i="1"/>
  <c r="AA173" i="1" s="1"/>
  <c r="Y173" i="1"/>
  <c r="AC172" i="1"/>
  <c r="AB172" i="1"/>
  <c r="AA172" i="1"/>
  <c r="Z172" i="1"/>
  <c r="Y172" i="1"/>
  <c r="AB171" i="1"/>
  <c r="AC171" i="1" s="1"/>
  <c r="AA171" i="1"/>
  <c r="Z171" i="1"/>
  <c r="Y171" i="1"/>
  <c r="AB200" i="1"/>
  <c r="AC200" i="1" s="1"/>
  <c r="AA200" i="1"/>
  <c r="Z200" i="1"/>
  <c r="Y200" i="1"/>
  <c r="AB199" i="1"/>
  <c r="AC199" i="1" s="1"/>
  <c r="Z199" i="1"/>
  <c r="AA199" i="1" s="1"/>
  <c r="Y199" i="1"/>
  <c r="AC198" i="1"/>
  <c r="AB198" i="1"/>
  <c r="Z198" i="1"/>
  <c r="AA198" i="1" s="1"/>
  <c r="Y198" i="1"/>
  <c r="AC197" i="1"/>
  <c r="AB197" i="1"/>
  <c r="Z197" i="1"/>
  <c r="AA197" i="1" s="1"/>
  <c r="Y197" i="1"/>
  <c r="AB196" i="1"/>
  <c r="AC196" i="1" s="1"/>
  <c r="Z196" i="1"/>
  <c r="AA196" i="1" s="1"/>
  <c r="Y196" i="1"/>
  <c r="AB195" i="1"/>
  <c r="AC195" i="1" s="1"/>
  <c r="Z195" i="1"/>
  <c r="AA195" i="1" s="1"/>
  <c r="Y195" i="1"/>
  <c r="AB194" i="1"/>
  <c r="AC194" i="1" s="1"/>
  <c r="Z194" i="1"/>
  <c r="AA194" i="1" s="1"/>
  <c r="Y194" i="1"/>
  <c r="AB193" i="1"/>
  <c r="AC193" i="1" s="1"/>
  <c r="AA193" i="1"/>
  <c r="Z193" i="1"/>
  <c r="Y193" i="1"/>
  <c r="AB192" i="1"/>
  <c r="AC192" i="1" s="1"/>
  <c r="AA192" i="1"/>
  <c r="Z192" i="1"/>
  <c r="Y192" i="1"/>
  <c r="AB191" i="1"/>
  <c r="AC191" i="1" s="1"/>
  <c r="Z191" i="1"/>
  <c r="AA191" i="1" s="1"/>
  <c r="Y191" i="1"/>
  <c r="AC190" i="1"/>
  <c r="AB190" i="1"/>
  <c r="Z190" i="1"/>
  <c r="AA190" i="1" s="1"/>
  <c r="Y190" i="1"/>
  <c r="AC189" i="1"/>
  <c r="AB189" i="1"/>
  <c r="Z189" i="1"/>
  <c r="AA189" i="1" s="1"/>
  <c r="Y189" i="1"/>
  <c r="AB218" i="1"/>
  <c r="AC218" i="1" s="1"/>
  <c r="AA218" i="1"/>
  <c r="Z218" i="1"/>
  <c r="Y218" i="1"/>
  <c r="AB217" i="1"/>
  <c r="AC217" i="1" s="1"/>
  <c r="Z217" i="1"/>
  <c r="AA217" i="1" s="1"/>
  <c r="Y217" i="1"/>
  <c r="AC216" i="1"/>
  <c r="AB216" i="1"/>
  <c r="Z216" i="1"/>
  <c r="AA216" i="1" s="1"/>
  <c r="Y216" i="1"/>
  <c r="AB215" i="1"/>
  <c r="AC215" i="1" s="1"/>
  <c r="Z215" i="1"/>
  <c r="AA215" i="1" s="1"/>
  <c r="Y215" i="1"/>
  <c r="AB214" i="1"/>
  <c r="AC214" i="1" s="1"/>
  <c r="Z214" i="1"/>
  <c r="AA214" i="1" s="1"/>
  <c r="Y214" i="1"/>
  <c r="AB213" i="1"/>
  <c r="AC213" i="1" s="1"/>
  <c r="Z213" i="1"/>
  <c r="AA213" i="1" s="1"/>
  <c r="Y213" i="1"/>
  <c r="AB212" i="1"/>
  <c r="AC212" i="1" s="1"/>
  <c r="Z212" i="1"/>
  <c r="AA212" i="1" s="1"/>
  <c r="Y212" i="1"/>
  <c r="AB211" i="1"/>
  <c r="AC211" i="1" s="1"/>
  <c r="Z211" i="1"/>
  <c r="AA211" i="1" s="1"/>
  <c r="Y211" i="1"/>
  <c r="AB210" i="1"/>
  <c r="AC210" i="1" s="1"/>
  <c r="Z210" i="1"/>
  <c r="AA210" i="1" s="1"/>
  <c r="Y210" i="1"/>
  <c r="AC209" i="1"/>
  <c r="AB209" i="1"/>
  <c r="Z209" i="1"/>
  <c r="AA209" i="1" s="1"/>
  <c r="Y209" i="1"/>
  <c r="AB208" i="1"/>
  <c r="AC208" i="1" s="1"/>
  <c r="Z208" i="1"/>
  <c r="AA208" i="1" s="1"/>
  <c r="Y208" i="1"/>
  <c r="AB207" i="1"/>
  <c r="AC207" i="1" s="1"/>
  <c r="Z207" i="1"/>
  <c r="AA207" i="1" s="1"/>
  <c r="Y207" i="1"/>
  <c r="AB236" i="1"/>
  <c r="AC236" i="1" s="1"/>
  <c r="Z236" i="1"/>
  <c r="AA236" i="1" s="1"/>
  <c r="Y236" i="1"/>
  <c r="AB235" i="1"/>
  <c r="AC235" i="1" s="1"/>
  <c r="Z235" i="1"/>
  <c r="AA235" i="1" s="1"/>
  <c r="Y235" i="1"/>
  <c r="AB234" i="1"/>
  <c r="AC234" i="1" s="1"/>
  <c r="Z234" i="1"/>
  <c r="AA234" i="1" s="1"/>
  <c r="Y234" i="1"/>
  <c r="AB233" i="1"/>
  <c r="AC233" i="1" s="1"/>
  <c r="Z233" i="1"/>
  <c r="AA233" i="1" s="1"/>
  <c r="Y233" i="1"/>
  <c r="AB232" i="1"/>
  <c r="AC232" i="1" s="1"/>
  <c r="Z232" i="1"/>
  <c r="AA232" i="1" s="1"/>
  <c r="Y232" i="1"/>
  <c r="AC231" i="1"/>
  <c r="AB231" i="1"/>
  <c r="AA231" i="1"/>
  <c r="Z231" i="1"/>
  <c r="Y231" i="1"/>
  <c r="AB230" i="1"/>
  <c r="AC230" i="1" s="1"/>
  <c r="Z230" i="1"/>
  <c r="AA230" i="1" s="1"/>
  <c r="Y230" i="1"/>
  <c r="AC229" i="1"/>
  <c r="AB229" i="1"/>
  <c r="Z229" i="1"/>
  <c r="AA229" i="1" s="1"/>
  <c r="Y229" i="1"/>
  <c r="AB228" i="1"/>
  <c r="AC228" i="1" s="1"/>
  <c r="Z228" i="1"/>
  <c r="AA228" i="1" s="1"/>
  <c r="Y228" i="1"/>
  <c r="AB227" i="1"/>
  <c r="AC227" i="1" s="1"/>
  <c r="Z227" i="1"/>
  <c r="AA227" i="1" s="1"/>
  <c r="Y227" i="1"/>
  <c r="AB226" i="1"/>
  <c r="AC226" i="1" s="1"/>
  <c r="Z226" i="1"/>
  <c r="AA226" i="1" s="1"/>
  <c r="Y226" i="1"/>
  <c r="AB225" i="1"/>
  <c r="AC225" i="1" s="1"/>
  <c r="Z225" i="1"/>
  <c r="AA225" i="1" s="1"/>
  <c r="Y225" i="1"/>
  <c r="AB254" i="1"/>
  <c r="AC254" i="1" s="1"/>
  <c r="Z254" i="1"/>
  <c r="AA254" i="1" s="1"/>
  <c r="Y254" i="1"/>
  <c r="AC253" i="1"/>
  <c r="AB253" i="1"/>
  <c r="Z253" i="1"/>
  <c r="AA253" i="1" s="1"/>
  <c r="Y253" i="1"/>
  <c r="AC252" i="1"/>
  <c r="AB252" i="1"/>
  <c r="Z252" i="1"/>
  <c r="AA252" i="1" s="1"/>
  <c r="Y252" i="1"/>
  <c r="AB251" i="1"/>
  <c r="AC251" i="1" s="1"/>
  <c r="Z251" i="1"/>
  <c r="AA251" i="1" s="1"/>
  <c r="Y251" i="1"/>
  <c r="AB250" i="1"/>
  <c r="AC250" i="1" s="1"/>
  <c r="AA250" i="1"/>
  <c r="Z250" i="1"/>
  <c r="Y250" i="1"/>
  <c r="AB249" i="1"/>
  <c r="AC249" i="1" s="1"/>
  <c r="Z249" i="1"/>
  <c r="AA249" i="1" s="1"/>
  <c r="Y249" i="1"/>
  <c r="AB248" i="1"/>
  <c r="AC248" i="1" s="1"/>
  <c r="Z248" i="1"/>
  <c r="AA248" i="1" s="1"/>
  <c r="Y248" i="1"/>
  <c r="AB247" i="1"/>
  <c r="AC247" i="1" s="1"/>
  <c r="Z247" i="1"/>
  <c r="AA247" i="1" s="1"/>
  <c r="Y247" i="1"/>
  <c r="AB246" i="1"/>
  <c r="AC246" i="1" s="1"/>
  <c r="Z246" i="1"/>
  <c r="AA246" i="1" s="1"/>
  <c r="Y246" i="1"/>
  <c r="AC245" i="1"/>
  <c r="AB245" i="1"/>
  <c r="Z245" i="1"/>
  <c r="AA245" i="1" s="1"/>
  <c r="Y245" i="1"/>
  <c r="AC244" i="1"/>
  <c r="AB244" i="1"/>
  <c r="Z244" i="1"/>
  <c r="AA244" i="1" s="1"/>
  <c r="Y244" i="1"/>
  <c r="AB243" i="1"/>
  <c r="AC243" i="1" s="1"/>
  <c r="Z243" i="1"/>
  <c r="AA243" i="1" s="1"/>
  <c r="Y243" i="1"/>
  <c r="AB272" i="1"/>
  <c r="AC272" i="1" s="1"/>
  <c r="AA272" i="1"/>
  <c r="Z272" i="1"/>
  <c r="Y272" i="1"/>
  <c r="AB271" i="1"/>
  <c r="AC271" i="1" s="1"/>
  <c r="Z271" i="1"/>
  <c r="AA271" i="1" s="1"/>
  <c r="Y271" i="1"/>
  <c r="AB270" i="1"/>
  <c r="AC270" i="1" s="1"/>
  <c r="Z270" i="1"/>
  <c r="AA270" i="1" s="1"/>
  <c r="Y270" i="1"/>
  <c r="AB269" i="1"/>
  <c r="AC269" i="1" s="1"/>
  <c r="Z269" i="1"/>
  <c r="AA269" i="1" s="1"/>
  <c r="Y269" i="1"/>
  <c r="AB268" i="1"/>
  <c r="AC268" i="1" s="1"/>
  <c r="Z268" i="1"/>
  <c r="AA268" i="1" s="1"/>
  <c r="Y268" i="1"/>
  <c r="AB267" i="1"/>
  <c r="AC267" i="1" s="1"/>
  <c r="Z267" i="1"/>
  <c r="AA267" i="1" s="1"/>
  <c r="Y267" i="1"/>
  <c r="AB266" i="1"/>
  <c r="AC266" i="1" s="1"/>
  <c r="Z266" i="1"/>
  <c r="AA266" i="1" s="1"/>
  <c r="Y266" i="1"/>
  <c r="AB265" i="1"/>
  <c r="AC265" i="1" s="1"/>
  <c r="AA265" i="1"/>
  <c r="Z265" i="1"/>
  <c r="Y265" i="1"/>
  <c r="AB264" i="1"/>
  <c r="AC264" i="1" s="1"/>
  <c r="AA264" i="1"/>
  <c r="Z264" i="1"/>
  <c r="Y264" i="1"/>
  <c r="AB263" i="1"/>
  <c r="AC263" i="1" s="1"/>
  <c r="Z263" i="1"/>
  <c r="AA263" i="1" s="1"/>
  <c r="Y263" i="1"/>
  <c r="AB262" i="1"/>
  <c r="AC262" i="1" s="1"/>
  <c r="Z262" i="1"/>
  <c r="AA262" i="1" s="1"/>
  <c r="Y262" i="1"/>
  <c r="AB261" i="1"/>
  <c r="AC261" i="1" s="1"/>
  <c r="Z261" i="1"/>
  <c r="AA261" i="1" s="1"/>
  <c r="Y261" i="1"/>
  <c r="AB290" i="1"/>
  <c r="AC290" i="1" s="1"/>
  <c r="Z290" i="1"/>
  <c r="AA290" i="1" s="1"/>
  <c r="Y290" i="1"/>
  <c r="AC289" i="1"/>
  <c r="AB289" i="1"/>
  <c r="Z289" i="1"/>
  <c r="AA289" i="1" s="1"/>
  <c r="Y289" i="1"/>
  <c r="Z288" i="1"/>
  <c r="AA288" i="1" s="1"/>
  <c r="AB287" i="1"/>
  <c r="AC287" i="1" s="1"/>
  <c r="Z287" i="1"/>
  <c r="AA287" i="1" s="1"/>
  <c r="Y287" i="1"/>
  <c r="AB286" i="1"/>
  <c r="AC286" i="1" s="1"/>
  <c r="Z286" i="1"/>
  <c r="AA286" i="1" s="1"/>
  <c r="Y286" i="1"/>
  <c r="AB285" i="1"/>
  <c r="AC285" i="1" s="1"/>
  <c r="Z285" i="1"/>
  <c r="AA285" i="1" s="1"/>
  <c r="Y285" i="1"/>
  <c r="AB284" i="1"/>
  <c r="AC284" i="1" s="1"/>
  <c r="Z284" i="1"/>
  <c r="AA284" i="1" s="1"/>
  <c r="Y284" i="1"/>
  <c r="AB283" i="1"/>
  <c r="AC283" i="1" s="1"/>
  <c r="Z283" i="1"/>
  <c r="AA283" i="1" s="1"/>
  <c r="Y283" i="1"/>
  <c r="AB282" i="1"/>
  <c r="AC282" i="1" s="1"/>
  <c r="Z282" i="1"/>
  <c r="AA282" i="1" s="1"/>
  <c r="Y282" i="1"/>
  <c r="AC281" i="1"/>
  <c r="AB281" i="1"/>
  <c r="Z281" i="1"/>
  <c r="AA281" i="1" s="1"/>
  <c r="Y281" i="1"/>
  <c r="AC280" i="1"/>
  <c r="AB280" i="1"/>
  <c r="Z280" i="1"/>
  <c r="AA280" i="1" s="1"/>
  <c r="Y280" i="1"/>
  <c r="AB279" i="1"/>
  <c r="AC279" i="1" s="1"/>
  <c r="Z279" i="1"/>
  <c r="AA279" i="1" s="1"/>
  <c r="Y279" i="1"/>
  <c r="AB308" i="1"/>
  <c r="AC308" i="1" s="1"/>
  <c r="Z308" i="1"/>
  <c r="AA308" i="1" s="1"/>
  <c r="Y308" i="1"/>
  <c r="AB307" i="1"/>
  <c r="AC307" i="1" s="1"/>
  <c r="Z307" i="1"/>
  <c r="AA307" i="1" s="1"/>
  <c r="Y307" i="1"/>
  <c r="AB306" i="1"/>
  <c r="AC306" i="1" s="1"/>
  <c r="Z306" i="1"/>
  <c r="AA306" i="1" s="1"/>
  <c r="Y306" i="1"/>
  <c r="AB305" i="1"/>
  <c r="AC305" i="1" s="1"/>
  <c r="Z305" i="1"/>
  <c r="AA305" i="1" s="1"/>
  <c r="Y305" i="1"/>
  <c r="AB304" i="1"/>
  <c r="AC304" i="1" s="1"/>
  <c r="Z304" i="1"/>
  <c r="AA304" i="1" s="1"/>
  <c r="Y304" i="1"/>
  <c r="AB303" i="1"/>
  <c r="AC303" i="1" s="1"/>
  <c r="AA303" i="1"/>
  <c r="Z303" i="1"/>
  <c r="Y303" i="1"/>
  <c r="AB302" i="1"/>
  <c r="AC302" i="1" s="1"/>
  <c r="Z302" i="1"/>
  <c r="AA302" i="1" s="1"/>
  <c r="Y302" i="1"/>
  <c r="AB301" i="1"/>
  <c r="AC301" i="1" s="1"/>
  <c r="Z301" i="1"/>
  <c r="AA301" i="1" s="1"/>
  <c r="Y301" i="1"/>
  <c r="AB300" i="1"/>
  <c r="AC300" i="1" s="1"/>
  <c r="Z300" i="1"/>
  <c r="AA300" i="1" s="1"/>
  <c r="Y300" i="1"/>
  <c r="AB299" i="1"/>
  <c r="AC299" i="1" s="1"/>
  <c r="Z299" i="1"/>
  <c r="AA299" i="1" s="1"/>
  <c r="Y299" i="1"/>
  <c r="AB298" i="1"/>
  <c r="AC298" i="1" s="1"/>
  <c r="Z298" i="1"/>
  <c r="AA298" i="1" s="1"/>
  <c r="Y298" i="1"/>
  <c r="AB297" i="1"/>
  <c r="AC297" i="1" s="1"/>
  <c r="Z297" i="1"/>
  <c r="AA297" i="1" s="1"/>
  <c r="Y297" i="1"/>
  <c r="AB326" i="1"/>
  <c r="AC326" i="1" s="1"/>
  <c r="AA326" i="1"/>
  <c r="Z326" i="1"/>
  <c r="Y326" i="1"/>
  <c r="AB325" i="1"/>
  <c r="AC325" i="1" s="1"/>
  <c r="Z325" i="1"/>
  <c r="AA325" i="1" s="1"/>
  <c r="Y325" i="1"/>
  <c r="AB324" i="1"/>
  <c r="AC324" i="1" s="1"/>
  <c r="AA324" i="1"/>
  <c r="Z324" i="1"/>
  <c r="Y324" i="1"/>
  <c r="AB323" i="1"/>
  <c r="AC323" i="1" s="1"/>
  <c r="Z323" i="1"/>
  <c r="AA323" i="1" s="1"/>
  <c r="Y323" i="1"/>
  <c r="AB322" i="1"/>
  <c r="AC322" i="1" s="1"/>
  <c r="Z322" i="1"/>
  <c r="AA322" i="1" s="1"/>
  <c r="Y322" i="1"/>
  <c r="AC321" i="1"/>
  <c r="AB321" i="1"/>
  <c r="Z321" i="1"/>
  <c r="AA321" i="1" s="1"/>
  <c r="Y321" i="1"/>
  <c r="AB320" i="1"/>
  <c r="AC320" i="1" s="1"/>
  <c r="Z320" i="1"/>
  <c r="AA320" i="1" s="1"/>
  <c r="Y320" i="1"/>
  <c r="AB319" i="1"/>
  <c r="AC319" i="1" s="1"/>
  <c r="Z319" i="1"/>
  <c r="AA319" i="1" s="1"/>
  <c r="Y319" i="1"/>
  <c r="AB318" i="1"/>
  <c r="AC318" i="1" s="1"/>
  <c r="Z318" i="1"/>
  <c r="AA318" i="1" s="1"/>
  <c r="Y318" i="1"/>
  <c r="AB317" i="1"/>
  <c r="AC317" i="1" s="1"/>
  <c r="Z317" i="1"/>
  <c r="AA317" i="1" s="1"/>
  <c r="Y317" i="1"/>
  <c r="AB316" i="1"/>
  <c r="AC316" i="1" s="1"/>
  <c r="Z316" i="1"/>
  <c r="AA316" i="1" s="1"/>
  <c r="Y316" i="1"/>
  <c r="AB315" i="1"/>
  <c r="AC315" i="1" s="1"/>
  <c r="Z315" i="1"/>
  <c r="AA315" i="1" s="1"/>
  <c r="Y315" i="1"/>
  <c r="AB344" i="1"/>
  <c r="AC344" i="1" s="1"/>
  <c r="Z344" i="1"/>
  <c r="AA344" i="1" s="1"/>
  <c r="Y344" i="1"/>
  <c r="AB343" i="1"/>
  <c r="AC343" i="1" s="1"/>
  <c r="Z343" i="1"/>
  <c r="AA343" i="1" s="1"/>
  <c r="Y343" i="1"/>
  <c r="AC342" i="1"/>
  <c r="AB342" i="1"/>
  <c r="AA342" i="1"/>
  <c r="Z342" i="1"/>
  <c r="Y342" i="1"/>
  <c r="AB341" i="1"/>
  <c r="AC341" i="1" s="1"/>
  <c r="AA341" i="1"/>
  <c r="Z341" i="1"/>
  <c r="Y341" i="1"/>
  <c r="AB340" i="1"/>
  <c r="AC340" i="1" s="1"/>
  <c r="Z340" i="1"/>
  <c r="AA340" i="1" s="1"/>
  <c r="Y340" i="1"/>
  <c r="AB339" i="1"/>
  <c r="AC339" i="1" s="1"/>
  <c r="Z339" i="1"/>
  <c r="AA339" i="1" s="1"/>
  <c r="Y339" i="1"/>
  <c r="AB338" i="1"/>
  <c r="AC338" i="1" s="1"/>
  <c r="Z338" i="1"/>
  <c r="AA338" i="1" s="1"/>
  <c r="Y338" i="1"/>
  <c r="AB337" i="1"/>
  <c r="AC337" i="1" s="1"/>
  <c r="Z337" i="1"/>
  <c r="AA337" i="1" s="1"/>
  <c r="Y337" i="1"/>
  <c r="AB336" i="1"/>
  <c r="AC336" i="1" s="1"/>
  <c r="Z336" i="1"/>
  <c r="AA336" i="1" s="1"/>
  <c r="Y336" i="1"/>
  <c r="AC335" i="1"/>
  <c r="AB335" i="1"/>
  <c r="Z335" i="1"/>
  <c r="AA335" i="1" s="1"/>
  <c r="Y335" i="1"/>
  <c r="AC334" i="1"/>
  <c r="AB334" i="1"/>
  <c r="AA334" i="1"/>
  <c r="Z334" i="1"/>
  <c r="Y334" i="1"/>
  <c r="AB333" i="1"/>
  <c r="AC333" i="1" s="1"/>
  <c r="AA333" i="1"/>
  <c r="Z333" i="1"/>
  <c r="Y333" i="1"/>
  <c r="AB362" i="1"/>
  <c r="AC362" i="1" s="1"/>
  <c r="AA362" i="1"/>
  <c r="Z362" i="1"/>
  <c r="Y362" i="1"/>
  <c r="AB361" i="1"/>
  <c r="AC361" i="1" s="1"/>
  <c r="Z361" i="1"/>
  <c r="AA361" i="1" s="1"/>
  <c r="Y361" i="1"/>
  <c r="AB360" i="1"/>
  <c r="AC360" i="1" s="1"/>
  <c r="Z360" i="1"/>
  <c r="AA360" i="1" s="1"/>
  <c r="Y360" i="1"/>
  <c r="AB359" i="1"/>
  <c r="AC359" i="1" s="1"/>
  <c r="Z359" i="1"/>
  <c r="AA359" i="1" s="1"/>
  <c r="Y359" i="1"/>
  <c r="AB358" i="1"/>
  <c r="AC358" i="1" s="1"/>
  <c r="Z358" i="1"/>
  <c r="AA358" i="1" s="1"/>
  <c r="Y358" i="1"/>
  <c r="AB357" i="1"/>
  <c r="AC357" i="1" s="1"/>
  <c r="Z357" i="1"/>
  <c r="AA357" i="1" s="1"/>
  <c r="Y357" i="1"/>
  <c r="AB356" i="1"/>
  <c r="AC356" i="1" s="1"/>
  <c r="Z356" i="1"/>
  <c r="AA356" i="1" s="1"/>
  <c r="Y356" i="1"/>
  <c r="AC355" i="1"/>
  <c r="AB355" i="1"/>
  <c r="AA355" i="1"/>
  <c r="Z355" i="1"/>
  <c r="Y355" i="1"/>
  <c r="AB354" i="1"/>
  <c r="AC354" i="1" s="1"/>
  <c r="Z354" i="1"/>
  <c r="AA354" i="1" s="1"/>
  <c r="Y354" i="1"/>
  <c r="AC353" i="1"/>
  <c r="AB353" i="1"/>
  <c r="Z353" i="1"/>
  <c r="AA353" i="1" s="1"/>
  <c r="Y353" i="1"/>
  <c r="AB352" i="1"/>
  <c r="AC352" i="1" s="1"/>
  <c r="Z352" i="1"/>
  <c r="AA352" i="1" s="1"/>
  <c r="Y352" i="1"/>
  <c r="AB351" i="1"/>
  <c r="AC351" i="1" s="1"/>
  <c r="Z351" i="1"/>
  <c r="AA351" i="1" s="1"/>
  <c r="Y351" i="1"/>
  <c r="AB380" i="1"/>
  <c r="AC380" i="1" s="1"/>
  <c r="AA380" i="1"/>
  <c r="Z380" i="1"/>
  <c r="Y380" i="1"/>
  <c r="AB379" i="1"/>
  <c r="AC379" i="1" s="1"/>
  <c r="Z379" i="1"/>
  <c r="AA379" i="1" s="1"/>
  <c r="Y379" i="1"/>
  <c r="AB378" i="1"/>
  <c r="AC378" i="1" s="1"/>
  <c r="AA378" i="1"/>
  <c r="Z378" i="1"/>
  <c r="Y378" i="1"/>
  <c r="AB377" i="1"/>
  <c r="AC377" i="1" s="1"/>
  <c r="AA377" i="1"/>
  <c r="Z377" i="1"/>
  <c r="Y377" i="1"/>
  <c r="AB376" i="1"/>
  <c r="AC376" i="1" s="1"/>
  <c r="Z376" i="1"/>
  <c r="AA376" i="1" s="1"/>
  <c r="Y376" i="1"/>
  <c r="AC375" i="1"/>
  <c r="AB375" i="1"/>
  <c r="Z375" i="1"/>
  <c r="AA375" i="1" s="1"/>
  <c r="Y375" i="1"/>
  <c r="AC374" i="1"/>
  <c r="AB374" i="1"/>
  <c r="Z374" i="1"/>
  <c r="AA374" i="1" s="1"/>
  <c r="Y374" i="1"/>
  <c r="AB373" i="1"/>
  <c r="AC373" i="1" s="1"/>
  <c r="Z373" i="1"/>
  <c r="AA373" i="1" s="1"/>
  <c r="Y373" i="1"/>
  <c r="AB372" i="1"/>
  <c r="AC372" i="1" s="1"/>
  <c r="AA372" i="1"/>
  <c r="Z372" i="1"/>
  <c r="Y372" i="1"/>
  <c r="AB371" i="1"/>
  <c r="AC371" i="1" s="1"/>
  <c r="Z371" i="1"/>
  <c r="AA371" i="1" s="1"/>
  <c r="Y371" i="1"/>
  <c r="AB370" i="1"/>
  <c r="AC370" i="1" s="1"/>
  <c r="AA370" i="1"/>
  <c r="Z370" i="1"/>
  <c r="Y370" i="1"/>
  <c r="AB369" i="1"/>
  <c r="AC369" i="1" s="1"/>
  <c r="AA369" i="1"/>
  <c r="Z369" i="1"/>
  <c r="Y369" i="1"/>
  <c r="AB398" i="1"/>
  <c r="AC398" i="1" s="1"/>
  <c r="Z398" i="1"/>
  <c r="AA398" i="1" s="1"/>
  <c r="Y398" i="1"/>
  <c r="AB397" i="1"/>
  <c r="AC397" i="1" s="1"/>
  <c r="Z397" i="1"/>
  <c r="AA397" i="1" s="1"/>
  <c r="Y397" i="1"/>
  <c r="AB396" i="1"/>
  <c r="AC396" i="1" s="1"/>
  <c r="Z396" i="1"/>
  <c r="AA396" i="1" s="1"/>
  <c r="Y396" i="1"/>
  <c r="AB395" i="1"/>
  <c r="AC395" i="1" s="1"/>
  <c r="Z395" i="1"/>
  <c r="AA395" i="1" s="1"/>
  <c r="Y395" i="1"/>
  <c r="AB394" i="1"/>
  <c r="AC394" i="1" s="1"/>
  <c r="Z394" i="1"/>
  <c r="AA394" i="1" s="1"/>
  <c r="Y394" i="1"/>
  <c r="AC393" i="1"/>
  <c r="AB393" i="1"/>
  <c r="Z393" i="1"/>
  <c r="AA393" i="1" s="1"/>
  <c r="Y393" i="1"/>
  <c r="AB392" i="1"/>
  <c r="AC392" i="1" s="1"/>
  <c r="Z392" i="1"/>
  <c r="AA392" i="1" s="1"/>
  <c r="Y392" i="1"/>
  <c r="AB391" i="1"/>
  <c r="AC391" i="1" s="1"/>
  <c r="Z391" i="1"/>
  <c r="AA391" i="1" s="1"/>
  <c r="Y391" i="1"/>
  <c r="AB390" i="1"/>
  <c r="AC390" i="1" s="1"/>
  <c r="Z390" i="1"/>
  <c r="AA390" i="1" s="1"/>
  <c r="Y390" i="1"/>
  <c r="AB389" i="1"/>
  <c r="AC389" i="1" s="1"/>
  <c r="Z389" i="1"/>
  <c r="AA389" i="1" s="1"/>
  <c r="Y389" i="1"/>
  <c r="AB388" i="1"/>
  <c r="AC388" i="1" s="1"/>
  <c r="Z388" i="1"/>
  <c r="AA388" i="1" s="1"/>
  <c r="Y388" i="1"/>
  <c r="AB387" i="1"/>
  <c r="AC387" i="1" s="1"/>
  <c r="Z387" i="1"/>
  <c r="AA387" i="1" s="1"/>
  <c r="Y387" i="1"/>
  <c r="AB418" i="1"/>
  <c r="AC418" i="1" s="1"/>
  <c r="AB416" i="1"/>
  <c r="AC416" i="1" s="1"/>
  <c r="AA416" i="1"/>
  <c r="Z416" i="1"/>
  <c r="Y416" i="1"/>
  <c r="AB415" i="1"/>
  <c r="AC415" i="1" s="1"/>
  <c r="Z415" i="1"/>
  <c r="AA415" i="1" s="1"/>
  <c r="Y415" i="1"/>
  <c r="AB414" i="1"/>
  <c r="AC414" i="1" s="1"/>
  <c r="Z414" i="1"/>
  <c r="AA414" i="1" s="1"/>
  <c r="Y414" i="1"/>
  <c r="AB413" i="1"/>
  <c r="AC413" i="1" s="1"/>
  <c r="Z413" i="1"/>
  <c r="AA413" i="1" s="1"/>
  <c r="Y413" i="1"/>
  <c r="AB412" i="1"/>
  <c r="AC412" i="1" s="1"/>
  <c r="Z412" i="1"/>
  <c r="AA412" i="1" s="1"/>
  <c r="Y412" i="1"/>
  <c r="AB411" i="1"/>
  <c r="AC411" i="1" s="1"/>
  <c r="Z411" i="1"/>
  <c r="AA411" i="1" s="1"/>
  <c r="Y411" i="1"/>
  <c r="AB410" i="1"/>
  <c r="AC410" i="1" s="1"/>
  <c r="Z410" i="1"/>
  <c r="AA410" i="1" s="1"/>
  <c r="Y410" i="1"/>
  <c r="AB409" i="1"/>
  <c r="AC409" i="1" s="1"/>
  <c r="Z409" i="1"/>
  <c r="AA409" i="1" s="1"/>
  <c r="Y409" i="1"/>
  <c r="AB408" i="1"/>
  <c r="AC408" i="1" s="1"/>
  <c r="AA408" i="1"/>
  <c r="Z408" i="1"/>
  <c r="Y408" i="1"/>
  <c r="AB407" i="1"/>
  <c r="AC407" i="1" s="1"/>
  <c r="Z407" i="1"/>
  <c r="AA407" i="1" s="1"/>
  <c r="Y407" i="1"/>
  <c r="AB406" i="1"/>
  <c r="AC406" i="1" s="1"/>
  <c r="Z406" i="1"/>
  <c r="AA406" i="1" s="1"/>
  <c r="Y406" i="1"/>
  <c r="AB405" i="1"/>
  <c r="AC405" i="1" s="1"/>
  <c r="Z405" i="1"/>
  <c r="AA405" i="1" s="1"/>
  <c r="Y405" i="1"/>
  <c r="Z436" i="1"/>
  <c r="AA436" i="1" s="1"/>
  <c r="AB434" i="1"/>
  <c r="AC434" i="1" s="1"/>
  <c r="Z434" i="1"/>
  <c r="AA434" i="1" s="1"/>
  <c r="Y434" i="1"/>
  <c r="AB433" i="1"/>
  <c r="AC433" i="1" s="1"/>
  <c r="Z433" i="1"/>
  <c r="AA433" i="1" s="1"/>
  <c r="Y433" i="1"/>
  <c r="AC432" i="1"/>
  <c r="AB432" i="1"/>
  <c r="Z432" i="1"/>
  <c r="AA432" i="1" s="1"/>
  <c r="Y432" i="1"/>
  <c r="AB431" i="1"/>
  <c r="AC431" i="1" s="1"/>
  <c r="Z431" i="1"/>
  <c r="AA431" i="1" s="1"/>
  <c r="Y431" i="1"/>
  <c r="AB430" i="1"/>
  <c r="AC430" i="1" s="1"/>
  <c r="AA430" i="1"/>
  <c r="Z430" i="1"/>
  <c r="Y430" i="1"/>
  <c r="AB429" i="1"/>
  <c r="AC429" i="1" s="1"/>
  <c r="Z429" i="1"/>
  <c r="AA429" i="1" s="1"/>
  <c r="Y429" i="1"/>
  <c r="AC428" i="1"/>
  <c r="AB428" i="1"/>
  <c r="Z428" i="1"/>
  <c r="AA428" i="1" s="1"/>
  <c r="Y428" i="1"/>
  <c r="AB427" i="1"/>
  <c r="AC427" i="1" s="1"/>
  <c r="Z427" i="1"/>
  <c r="AA427" i="1" s="1"/>
  <c r="Y427" i="1"/>
  <c r="AB426" i="1"/>
  <c r="AC426" i="1" s="1"/>
  <c r="Z426" i="1"/>
  <c r="AA426" i="1" s="1"/>
  <c r="Y426" i="1"/>
  <c r="AC425" i="1"/>
  <c r="AB425" i="1"/>
  <c r="Z425" i="1"/>
  <c r="AA425" i="1" s="1"/>
  <c r="Y425" i="1"/>
  <c r="AC424" i="1"/>
  <c r="AB424" i="1"/>
  <c r="Z424" i="1"/>
  <c r="AA424" i="1" s="1"/>
  <c r="Y424" i="1"/>
  <c r="AB423" i="1"/>
  <c r="AC423" i="1" s="1"/>
  <c r="Z423" i="1"/>
  <c r="AA423" i="1" s="1"/>
  <c r="Y423" i="1"/>
  <c r="AB454" i="1"/>
  <c r="AC454" i="1" s="1"/>
  <c r="AB442" i="1"/>
  <c r="AB443" i="1"/>
  <c r="AB444" i="1"/>
  <c r="AB445" i="1"/>
  <c r="AB446" i="1"/>
  <c r="AC446" i="1" s="1"/>
  <c r="AB447" i="1"/>
  <c r="AC447" i="1" s="1"/>
  <c r="AB448" i="1"/>
  <c r="AC448" i="1" s="1"/>
  <c r="AB449" i="1"/>
  <c r="AC449" i="1" s="1"/>
  <c r="AB450" i="1"/>
  <c r="AB451" i="1"/>
  <c r="AB452" i="1"/>
  <c r="AC452" i="1" s="1"/>
  <c r="AB441" i="1"/>
  <c r="AC441" i="1" s="1"/>
  <c r="Z442" i="1"/>
  <c r="Z443" i="1"/>
  <c r="Z444" i="1"/>
  <c r="AA444" i="1" s="1"/>
  <c r="Z445" i="1"/>
  <c r="Z446" i="1"/>
  <c r="Z447" i="1"/>
  <c r="AA447" i="1" s="1"/>
  <c r="Z448" i="1"/>
  <c r="Z449" i="1"/>
  <c r="AA449" i="1" s="1"/>
  <c r="Z450" i="1"/>
  <c r="Z451" i="1"/>
  <c r="Z452" i="1"/>
  <c r="AA452" i="1" s="1"/>
  <c r="Z441" i="1"/>
  <c r="Y442" i="1"/>
  <c r="Y443" i="1"/>
  <c r="Y444" i="1"/>
  <c r="Y445" i="1"/>
  <c r="Y446" i="1"/>
  <c r="Y447" i="1"/>
  <c r="Y448" i="1"/>
  <c r="Y449" i="1"/>
  <c r="Y450" i="1"/>
  <c r="Y451" i="1"/>
  <c r="Y452" i="1"/>
  <c r="Y441" i="1"/>
  <c r="AC451" i="1"/>
  <c r="AA451" i="1"/>
  <c r="AC450" i="1"/>
  <c r="AA450" i="1"/>
  <c r="AA448" i="1"/>
  <c r="AA446" i="1"/>
  <c r="AC445" i="1"/>
  <c r="AA445" i="1"/>
  <c r="AC444" i="1"/>
  <c r="AC443" i="1"/>
  <c r="AA443" i="1"/>
  <c r="AC442" i="1"/>
  <c r="AA442" i="1"/>
  <c r="AA441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W454" i="1"/>
  <c r="V454" i="1"/>
  <c r="U454" i="1"/>
  <c r="T454" i="1"/>
  <c r="S454" i="1"/>
  <c r="R454" i="1"/>
  <c r="Q454" i="1"/>
  <c r="P454" i="1"/>
  <c r="O454" i="1"/>
  <c r="N454" i="1"/>
  <c r="M454" i="1"/>
  <c r="I454" i="1"/>
  <c r="L454" i="1"/>
  <c r="F454" i="1"/>
  <c r="H454" i="1"/>
  <c r="G454" i="1"/>
  <c r="K454" i="1"/>
  <c r="J454" i="1"/>
  <c r="E454" i="1"/>
  <c r="D454" i="1"/>
  <c r="C454" i="1"/>
  <c r="Y454" i="1" s="1"/>
  <c r="B454" i="1"/>
  <c r="W453" i="1"/>
  <c r="B453" i="1"/>
  <c r="X433" i="1"/>
  <c r="X434" i="1"/>
  <c r="X432" i="1"/>
  <c r="X431" i="1"/>
  <c r="X430" i="1"/>
  <c r="X429" i="1"/>
  <c r="X428" i="1"/>
  <c r="X427" i="1"/>
  <c r="X426" i="1"/>
  <c r="X425" i="1"/>
  <c r="X424" i="1"/>
  <c r="X423" i="1"/>
  <c r="W436" i="1"/>
  <c r="V436" i="1"/>
  <c r="U436" i="1"/>
  <c r="T436" i="1"/>
  <c r="S436" i="1"/>
  <c r="R436" i="1"/>
  <c r="Q436" i="1"/>
  <c r="P436" i="1"/>
  <c r="O436" i="1"/>
  <c r="N436" i="1"/>
  <c r="M436" i="1"/>
  <c r="I436" i="1"/>
  <c r="L436" i="1"/>
  <c r="F436" i="1"/>
  <c r="H436" i="1"/>
  <c r="G436" i="1"/>
  <c r="K436" i="1"/>
  <c r="J436" i="1"/>
  <c r="E436" i="1"/>
  <c r="D436" i="1"/>
  <c r="C436" i="1"/>
  <c r="Y436" i="1" s="1"/>
  <c r="B436" i="1"/>
  <c r="W435" i="1"/>
  <c r="B435" i="1"/>
  <c r="X416" i="1"/>
  <c r="X415" i="1"/>
  <c r="X414" i="1"/>
  <c r="W382" i="1"/>
  <c r="X413" i="1"/>
  <c r="X412" i="1"/>
  <c r="X411" i="1"/>
  <c r="X410" i="1"/>
  <c r="X409" i="1"/>
  <c r="X408" i="1"/>
  <c r="X407" i="1"/>
  <c r="W399" i="1"/>
  <c r="X406" i="1"/>
  <c r="X405" i="1"/>
  <c r="W418" i="1"/>
  <c r="U418" i="1"/>
  <c r="T418" i="1"/>
  <c r="S418" i="1"/>
  <c r="R418" i="1"/>
  <c r="Q418" i="1"/>
  <c r="P418" i="1"/>
  <c r="O418" i="1"/>
  <c r="N418" i="1"/>
  <c r="M418" i="1"/>
  <c r="L418" i="1"/>
  <c r="H418" i="1"/>
  <c r="G418" i="1"/>
  <c r="K418" i="1"/>
  <c r="J418" i="1"/>
  <c r="E418" i="1"/>
  <c r="D418" i="1"/>
  <c r="C418" i="1"/>
  <c r="Z418" i="1" s="1"/>
  <c r="AA418" i="1" s="1"/>
  <c r="B418" i="1"/>
  <c r="W417" i="1"/>
  <c r="B417" i="1"/>
  <c r="V418" i="1"/>
  <c r="I418" i="1"/>
  <c r="F418" i="1"/>
  <c r="X397" i="1"/>
  <c r="X398" i="1"/>
  <c r="W400" i="1"/>
  <c r="U400" i="1"/>
  <c r="T400" i="1"/>
  <c r="R400" i="1"/>
  <c r="Q400" i="1"/>
  <c r="P400" i="1"/>
  <c r="O400" i="1"/>
  <c r="N400" i="1"/>
  <c r="M400" i="1"/>
  <c r="H400" i="1"/>
  <c r="G400" i="1"/>
  <c r="K400" i="1"/>
  <c r="J400" i="1"/>
  <c r="E400" i="1"/>
  <c r="D400" i="1"/>
  <c r="Z400" i="1" s="1"/>
  <c r="AA400" i="1" s="1"/>
  <c r="C400" i="1"/>
  <c r="Y400" i="1" s="1"/>
  <c r="B400" i="1"/>
  <c r="B399" i="1"/>
  <c r="V398" i="1"/>
  <c r="S398" i="1"/>
  <c r="I398" i="1"/>
  <c r="L398" i="1"/>
  <c r="F398" i="1"/>
  <c r="V397" i="1"/>
  <c r="S397" i="1"/>
  <c r="I397" i="1"/>
  <c r="L397" i="1"/>
  <c r="F397" i="1"/>
  <c r="X396" i="1"/>
  <c r="V396" i="1"/>
  <c r="S396" i="1"/>
  <c r="I396" i="1"/>
  <c r="L396" i="1"/>
  <c r="F396" i="1"/>
  <c r="X395" i="1"/>
  <c r="V395" i="1"/>
  <c r="S395" i="1"/>
  <c r="I395" i="1"/>
  <c r="L395" i="1"/>
  <c r="F395" i="1"/>
  <c r="X394" i="1"/>
  <c r="V394" i="1"/>
  <c r="S394" i="1"/>
  <c r="I394" i="1"/>
  <c r="L394" i="1"/>
  <c r="F394" i="1"/>
  <c r="X393" i="1"/>
  <c r="V393" i="1"/>
  <c r="S393" i="1"/>
  <c r="I393" i="1"/>
  <c r="L393" i="1"/>
  <c r="F393" i="1"/>
  <c r="X392" i="1"/>
  <c r="V392" i="1"/>
  <c r="S392" i="1"/>
  <c r="I392" i="1"/>
  <c r="L392" i="1"/>
  <c r="F392" i="1"/>
  <c r="X391" i="1"/>
  <c r="V391" i="1"/>
  <c r="S391" i="1"/>
  <c r="I391" i="1"/>
  <c r="L391" i="1"/>
  <c r="F391" i="1"/>
  <c r="X390" i="1"/>
  <c r="V390" i="1"/>
  <c r="S390" i="1"/>
  <c r="I390" i="1"/>
  <c r="L390" i="1"/>
  <c r="F390" i="1"/>
  <c r="X389" i="1"/>
  <c r="V389" i="1"/>
  <c r="S389" i="1"/>
  <c r="I389" i="1"/>
  <c r="L389" i="1"/>
  <c r="F389" i="1"/>
  <c r="X388" i="1"/>
  <c r="V388" i="1"/>
  <c r="S388" i="1"/>
  <c r="I388" i="1"/>
  <c r="L388" i="1"/>
  <c r="F388" i="1"/>
  <c r="X387" i="1"/>
  <c r="V387" i="1"/>
  <c r="S387" i="1"/>
  <c r="I387" i="1"/>
  <c r="L387" i="1"/>
  <c r="F387" i="1"/>
  <c r="X378" i="1"/>
  <c r="X377" i="1"/>
  <c r="V376" i="1"/>
  <c r="V377" i="1"/>
  <c r="V378" i="1"/>
  <c r="V379" i="1"/>
  <c r="V380" i="1"/>
  <c r="S376" i="1"/>
  <c r="S377" i="1"/>
  <c r="S378" i="1"/>
  <c r="S379" i="1"/>
  <c r="S380" i="1"/>
  <c r="X376" i="1"/>
  <c r="V375" i="1"/>
  <c r="S375" i="1"/>
  <c r="X375" i="1"/>
  <c r="F375" i="1"/>
  <c r="L375" i="1"/>
  <c r="I375" i="1"/>
  <c r="F376" i="1"/>
  <c r="L376" i="1"/>
  <c r="I376" i="1"/>
  <c r="F377" i="1"/>
  <c r="L377" i="1"/>
  <c r="I377" i="1"/>
  <c r="F378" i="1"/>
  <c r="L378" i="1"/>
  <c r="I378" i="1"/>
  <c r="F379" i="1"/>
  <c r="L379" i="1"/>
  <c r="I379" i="1"/>
  <c r="F380" i="1"/>
  <c r="L380" i="1"/>
  <c r="I380" i="1"/>
  <c r="V369" i="1"/>
  <c r="V370" i="1"/>
  <c r="V371" i="1"/>
  <c r="V372" i="1"/>
  <c r="S369" i="1"/>
  <c r="S370" i="1"/>
  <c r="S371" i="1"/>
  <c r="S372" i="1"/>
  <c r="S373" i="1"/>
  <c r="F369" i="1"/>
  <c r="L369" i="1"/>
  <c r="I369" i="1"/>
  <c r="F370" i="1"/>
  <c r="L370" i="1"/>
  <c r="I370" i="1"/>
  <c r="F371" i="1"/>
  <c r="L371" i="1"/>
  <c r="I371" i="1"/>
  <c r="F372" i="1"/>
  <c r="L372" i="1"/>
  <c r="I372" i="1"/>
  <c r="F373" i="1"/>
  <c r="L373" i="1"/>
  <c r="I373" i="1"/>
  <c r="V374" i="1"/>
  <c r="S374" i="1"/>
  <c r="F374" i="1"/>
  <c r="L374" i="1"/>
  <c r="I374" i="1"/>
  <c r="V373" i="1"/>
  <c r="V358" i="1"/>
  <c r="S361" i="1"/>
  <c r="X370" i="1"/>
  <c r="X371" i="1"/>
  <c r="X372" i="1"/>
  <c r="X373" i="1"/>
  <c r="X374" i="1"/>
  <c r="X369" i="1"/>
  <c r="U382" i="1"/>
  <c r="T382" i="1"/>
  <c r="R382" i="1"/>
  <c r="Q382" i="1"/>
  <c r="P382" i="1"/>
  <c r="O382" i="1"/>
  <c r="N382" i="1"/>
  <c r="M382" i="1"/>
  <c r="H382" i="1"/>
  <c r="K382" i="1"/>
  <c r="E382" i="1"/>
  <c r="G382" i="1"/>
  <c r="J382" i="1"/>
  <c r="D382" i="1"/>
  <c r="C382" i="1"/>
  <c r="AB382" i="1" s="1"/>
  <c r="AC382" i="1" s="1"/>
  <c r="B382" i="1"/>
  <c r="W381" i="1"/>
  <c r="B381" i="1"/>
  <c r="V359" i="1"/>
  <c r="V356" i="1"/>
  <c r="V357" i="1"/>
  <c r="V337" i="1"/>
  <c r="V352" i="1"/>
  <c r="V344" i="1"/>
  <c r="V343" i="1"/>
  <c r="S343" i="1"/>
  <c r="U364" i="1"/>
  <c r="T364" i="1"/>
  <c r="R364" i="1"/>
  <c r="Q364" i="1"/>
  <c r="P364" i="1"/>
  <c r="O364" i="1"/>
  <c r="N364" i="1"/>
  <c r="M364" i="1"/>
  <c r="W364" i="1"/>
  <c r="I364" i="1"/>
  <c r="L364" i="1"/>
  <c r="F364" i="1"/>
  <c r="H364" i="1"/>
  <c r="K364" i="1"/>
  <c r="E364" i="1"/>
  <c r="G364" i="1"/>
  <c r="J364" i="1"/>
  <c r="D364" i="1"/>
  <c r="C364" i="1"/>
  <c r="AB364" i="1" s="1"/>
  <c r="AC364" i="1" s="1"/>
  <c r="B364" i="1"/>
  <c r="W363" i="1"/>
  <c r="B363" i="1"/>
  <c r="V362" i="1"/>
  <c r="S362" i="1"/>
  <c r="X362" i="1"/>
  <c r="V361" i="1"/>
  <c r="X361" i="1"/>
  <c r="S360" i="1"/>
  <c r="X360" i="1"/>
  <c r="S359" i="1"/>
  <c r="X359" i="1"/>
  <c r="S358" i="1"/>
  <c r="X358" i="1"/>
  <c r="S357" i="1"/>
  <c r="X357" i="1"/>
  <c r="S356" i="1"/>
  <c r="X356" i="1"/>
  <c r="V355" i="1"/>
  <c r="S355" i="1"/>
  <c r="X355" i="1"/>
  <c r="X354" i="1"/>
  <c r="V353" i="1"/>
  <c r="S353" i="1"/>
  <c r="X353" i="1"/>
  <c r="S352" i="1"/>
  <c r="X352" i="1"/>
  <c r="V351" i="1"/>
  <c r="S351" i="1"/>
  <c r="X351" i="1"/>
  <c r="S333" i="1"/>
  <c r="S334" i="1"/>
  <c r="S335" i="1"/>
  <c r="S336" i="1"/>
  <c r="S337" i="1"/>
  <c r="V333" i="1"/>
  <c r="V334" i="1"/>
  <c r="V335" i="1"/>
  <c r="V336" i="1"/>
  <c r="V338" i="1"/>
  <c r="V339" i="1"/>
  <c r="U346" i="1"/>
  <c r="T346" i="1"/>
  <c r="R346" i="1"/>
  <c r="Q346" i="1"/>
  <c r="P346" i="1"/>
  <c r="O346" i="1"/>
  <c r="N346" i="1"/>
  <c r="M346" i="1"/>
  <c r="W346" i="1"/>
  <c r="I346" i="1"/>
  <c r="L346" i="1"/>
  <c r="F346" i="1"/>
  <c r="H346" i="1"/>
  <c r="K346" i="1"/>
  <c r="E346" i="1"/>
  <c r="G346" i="1"/>
  <c r="J346" i="1"/>
  <c r="D346" i="1"/>
  <c r="C346" i="1"/>
  <c r="AB346" i="1" s="1"/>
  <c r="AC346" i="1" s="1"/>
  <c r="B346" i="1"/>
  <c r="W345" i="1"/>
  <c r="B345" i="1"/>
  <c r="S344" i="1"/>
  <c r="X344" i="1"/>
  <c r="X343" i="1"/>
  <c r="V342" i="1"/>
  <c r="S342" i="1"/>
  <c r="X342" i="1"/>
  <c r="V341" i="1"/>
  <c r="S341" i="1"/>
  <c r="X341" i="1"/>
  <c r="V340" i="1"/>
  <c r="S340" i="1"/>
  <c r="X340" i="1"/>
  <c r="S339" i="1"/>
  <c r="X339" i="1"/>
  <c r="S338" i="1"/>
  <c r="X338" i="1"/>
  <c r="X337" i="1"/>
  <c r="X336" i="1"/>
  <c r="X335" i="1"/>
  <c r="X334" i="1"/>
  <c r="X333" i="1"/>
  <c r="S326" i="1"/>
  <c r="V325" i="1"/>
  <c r="V326" i="1"/>
  <c r="S325" i="1"/>
  <c r="V324" i="1"/>
  <c r="S324" i="1"/>
  <c r="V323" i="1"/>
  <c r="S323" i="1"/>
  <c r="V322" i="1"/>
  <c r="S321" i="1"/>
  <c r="S322" i="1"/>
  <c r="S320" i="1"/>
  <c r="U328" i="1"/>
  <c r="T328" i="1"/>
  <c r="R328" i="1"/>
  <c r="Q328" i="1"/>
  <c r="P328" i="1"/>
  <c r="O328" i="1"/>
  <c r="N328" i="1"/>
  <c r="M328" i="1"/>
  <c r="W328" i="1"/>
  <c r="I328" i="1"/>
  <c r="L328" i="1"/>
  <c r="F328" i="1"/>
  <c r="H328" i="1"/>
  <c r="K328" i="1"/>
  <c r="E328" i="1"/>
  <c r="G328" i="1"/>
  <c r="J328" i="1"/>
  <c r="D328" i="1"/>
  <c r="C328" i="1"/>
  <c r="AB328" i="1" s="1"/>
  <c r="AC328" i="1" s="1"/>
  <c r="B328" i="1"/>
  <c r="W327" i="1"/>
  <c r="B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V310" i="1"/>
  <c r="U310" i="1"/>
  <c r="T310" i="1"/>
  <c r="S310" i="1"/>
  <c r="R310" i="1"/>
  <c r="Q310" i="1"/>
  <c r="P310" i="1"/>
  <c r="O310" i="1"/>
  <c r="N310" i="1"/>
  <c r="M310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W310" i="1"/>
  <c r="I310" i="1"/>
  <c r="L310" i="1"/>
  <c r="F310" i="1"/>
  <c r="H310" i="1"/>
  <c r="K310" i="1"/>
  <c r="E310" i="1"/>
  <c r="G310" i="1"/>
  <c r="J310" i="1"/>
  <c r="D310" i="1"/>
  <c r="C310" i="1"/>
  <c r="AB310" i="1" s="1"/>
  <c r="AC310" i="1" s="1"/>
  <c r="B310" i="1"/>
  <c r="W309" i="1"/>
  <c r="B309" i="1"/>
  <c r="C288" i="1"/>
  <c r="Y288" i="1" s="1"/>
  <c r="C292" i="1"/>
  <c r="AB292" i="1" s="1"/>
  <c r="AC292" i="1" s="1"/>
  <c r="P292" i="1"/>
  <c r="O292" i="1"/>
  <c r="N292" i="1"/>
  <c r="M292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W292" i="1"/>
  <c r="I292" i="1"/>
  <c r="L292" i="1"/>
  <c r="F292" i="1"/>
  <c r="H292" i="1"/>
  <c r="K292" i="1"/>
  <c r="E292" i="1"/>
  <c r="G292" i="1"/>
  <c r="J292" i="1"/>
  <c r="D292" i="1"/>
  <c r="B292" i="1"/>
  <c r="W291" i="1"/>
  <c r="B291" i="1"/>
  <c r="P274" i="1"/>
  <c r="O274" i="1"/>
  <c r="N274" i="1"/>
  <c r="M274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W274" i="1"/>
  <c r="I274" i="1"/>
  <c r="L274" i="1"/>
  <c r="F274" i="1"/>
  <c r="H274" i="1"/>
  <c r="K274" i="1"/>
  <c r="E274" i="1"/>
  <c r="G274" i="1"/>
  <c r="J274" i="1"/>
  <c r="D274" i="1"/>
  <c r="C274" i="1"/>
  <c r="AB274" i="1" s="1"/>
  <c r="AC274" i="1" s="1"/>
  <c r="B274" i="1"/>
  <c r="W273" i="1"/>
  <c r="B273" i="1"/>
  <c r="P256" i="1"/>
  <c r="O256" i="1"/>
  <c r="N256" i="1"/>
  <c r="M256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W256" i="1"/>
  <c r="I256" i="1"/>
  <c r="L256" i="1"/>
  <c r="F256" i="1"/>
  <c r="H256" i="1"/>
  <c r="K256" i="1"/>
  <c r="E256" i="1"/>
  <c r="G256" i="1"/>
  <c r="J256" i="1"/>
  <c r="D256" i="1"/>
  <c r="C256" i="1"/>
  <c r="AB256" i="1" s="1"/>
  <c r="AC256" i="1" s="1"/>
  <c r="B256" i="1"/>
  <c r="W255" i="1"/>
  <c r="B255" i="1"/>
  <c r="P238" i="1"/>
  <c r="O238" i="1"/>
  <c r="N238" i="1"/>
  <c r="M238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W238" i="1"/>
  <c r="I238" i="1"/>
  <c r="L238" i="1"/>
  <c r="F238" i="1"/>
  <c r="H238" i="1"/>
  <c r="K238" i="1"/>
  <c r="E238" i="1"/>
  <c r="G238" i="1"/>
  <c r="J238" i="1"/>
  <c r="D238" i="1"/>
  <c r="C238" i="1"/>
  <c r="AB238" i="1" s="1"/>
  <c r="AC238" i="1" s="1"/>
  <c r="B238" i="1"/>
  <c r="W237" i="1"/>
  <c r="B237" i="1"/>
  <c r="P220" i="1"/>
  <c r="O220" i="1"/>
  <c r="N220" i="1"/>
  <c r="M220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W220" i="1"/>
  <c r="I220" i="1"/>
  <c r="L220" i="1"/>
  <c r="F220" i="1"/>
  <c r="H220" i="1"/>
  <c r="K220" i="1"/>
  <c r="E220" i="1"/>
  <c r="G220" i="1"/>
  <c r="J220" i="1"/>
  <c r="D220" i="1"/>
  <c r="C220" i="1"/>
  <c r="Y220" i="1" s="1"/>
  <c r="B220" i="1"/>
  <c r="W219" i="1"/>
  <c r="B219" i="1"/>
  <c r="P202" i="1"/>
  <c r="O202" i="1"/>
  <c r="N202" i="1"/>
  <c r="M202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W202" i="1"/>
  <c r="I202" i="1"/>
  <c r="L202" i="1"/>
  <c r="F202" i="1"/>
  <c r="H202" i="1"/>
  <c r="K202" i="1"/>
  <c r="E202" i="1"/>
  <c r="G202" i="1"/>
  <c r="J202" i="1"/>
  <c r="D202" i="1"/>
  <c r="C202" i="1"/>
  <c r="AB202" i="1" s="1"/>
  <c r="AC202" i="1" s="1"/>
  <c r="B202" i="1"/>
  <c r="W201" i="1"/>
  <c r="B201" i="1"/>
  <c r="C184" i="1"/>
  <c r="AB184" i="1" s="1"/>
  <c r="AC184" i="1" s="1"/>
  <c r="D184" i="1"/>
  <c r="J184" i="1"/>
  <c r="G184" i="1"/>
  <c r="E184" i="1"/>
  <c r="K184" i="1"/>
  <c r="H184" i="1"/>
  <c r="F184" i="1"/>
  <c r="L184" i="1"/>
  <c r="I184" i="1"/>
  <c r="W184" i="1"/>
  <c r="X179" i="1"/>
  <c r="X180" i="1"/>
  <c r="X181" i="1"/>
  <c r="X171" i="1"/>
  <c r="X172" i="1"/>
  <c r="X173" i="1"/>
  <c r="X174" i="1"/>
  <c r="X175" i="1"/>
  <c r="X176" i="1"/>
  <c r="X177" i="1"/>
  <c r="X178" i="1"/>
  <c r="X182" i="1"/>
  <c r="M184" i="1"/>
  <c r="N184" i="1"/>
  <c r="O184" i="1"/>
  <c r="P184" i="1"/>
  <c r="B184" i="1"/>
  <c r="W183" i="1"/>
  <c r="B183" i="1"/>
  <c r="P166" i="1"/>
  <c r="O166" i="1"/>
  <c r="N166" i="1"/>
  <c r="M166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W166" i="1"/>
  <c r="I166" i="1"/>
  <c r="L166" i="1"/>
  <c r="F166" i="1"/>
  <c r="H166" i="1"/>
  <c r="K166" i="1"/>
  <c r="E166" i="1"/>
  <c r="G166" i="1"/>
  <c r="J166" i="1"/>
  <c r="D166" i="1"/>
  <c r="C166" i="1"/>
  <c r="AB166" i="1" s="1"/>
  <c r="AC166" i="1" s="1"/>
  <c r="B166" i="1"/>
  <c r="W165" i="1"/>
  <c r="B165" i="1"/>
  <c r="P148" i="1"/>
  <c r="O148" i="1"/>
  <c r="N148" i="1"/>
  <c r="M148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W148" i="1"/>
  <c r="I148" i="1"/>
  <c r="L148" i="1"/>
  <c r="F148" i="1"/>
  <c r="H148" i="1"/>
  <c r="K148" i="1"/>
  <c r="E148" i="1"/>
  <c r="G148" i="1"/>
  <c r="J148" i="1"/>
  <c r="D148" i="1"/>
  <c r="C148" i="1"/>
  <c r="AB148" i="1" s="1"/>
  <c r="AC148" i="1" s="1"/>
  <c r="B148" i="1"/>
  <c r="W147" i="1"/>
  <c r="B147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W130" i="1"/>
  <c r="I130" i="1"/>
  <c r="L130" i="1"/>
  <c r="F130" i="1"/>
  <c r="H130" i="1"/>
  <c r="K130" i="1"/>
  <c r="E130" i="1"/>
  <c r="G130" i="1"/>
  <c r="J130" i="1"/>
  <c r="D130" i="1"/>
  <c r="C130" i="1"/>
  <c r="AB130" i="1" s="1"/>
  <c r="AC130" i="1" s="1"/>
  <c r="B130" i="1"/>
  <c r="W129" i="1"/>
  <c r="B129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W112" i="1"/>
  <c r="W111" i="1"/>
  <c r="X81" i="1"/>
  <c r="X82" i="1"/>
  <c r="X83" i="1"/>
  <c r="X84" i="1"/>
  <c r="X85" i="1"/>
  <c r="X86" i="1"/>
  <c r="X87" i="1"/>
  <c r="X88" i="1"/>
  <c r="X89" i="1"/>
  <c r="X90" i="1"/>
  <c r="X91" i="1"/>
  <c r="X80" i="1"/>
  <c r="W93" i="1"/>
  <c r="W92" i="1"/>
  <c r="I112" i="1"/>
  <c r="L112" i="1"/>
  <c r="F112" i="1"/>
  <c r="H112" i="1"/>
  <c r="K112" i="1"/>
  <c r="E112" i="1"/>
  <c r="G112" i="1"/>
  <c r="J112" i="1"/>
  <c r="D112" i="1"/>
  <c r="C112" i="1"/>
  <c r="AB112" i="1" s="1"/>
  <c r="AC112" i="1" s="1"/>
  <c r="B112" i="1"/>
  <c r="B111" i="1"/>
  <c r="I93" i="1"/>
  <c r="L93" i="1"/>
  <c r="F93" i="1"/>
  <c r="H93" i="1"/>
  <c r="K93" i="1"/>
  <c r="E93" i="1"/>
  <c r="G93" i="1"/>
  <c r="J93" i="1"/>
  <c r="D93" i="1"/>
  <c r="C93" i="1"/>
  <c r="AB93" i="1" s="1"/>
  <c r="AC93" i="1" s="1"/>
  <c r="B93" i="1"/>
  <c r="B92" i="1"/>
  <c r="H74" i="1"/>
  <c r="F74" i="1"/>
  <c r="L74" i="1"/>
  <c r="I74" i="1"/>
  <c r="W74" i="1"/>
  <c r="C74" i="1"/>
  <c r="D74" i="1"/>
  <c r="J74" i="1"/>
  <c r="G74" i="1"/>
  <c r="E74" i="1"/>
  <c r="K74" i="1"/>
  <c r="B74" i="1"/>
  <c r="B73" i="1"/>
  <c r="C55" i="1"/>
  <c r="D55" i="1"/>
  <c r="J55" i="1"/>
  <c r="G55" i="1"/>
  <c r="E55" i="1"/>
  <c r="K55" i="1"/>
  <c r="H55" i="1"/>
  <c r="F55" i="1"/>
  <c r="L55" i="1"/>
  <c r="I55" i="1"/>
  <c r="W55" i="1"/>
  <c r="B54" i="1"/>
  <c r="B55" i="1" s="1"/>
  <c r="B36" i="1"/>
  <c r="B37" i="1" s="1"/>
  <c r="B19" i="1"/>
  <c r="B20" i="1" s="1"/>
  <c r="W20" i="1"/>
  <c r="I20" i="1"/>
  <c r="L20" i="1"/>
  <c r="F20" i="1"/>
  <c r="H20" i="1"/>
  <c r="K20" i="1"/>
  <c r="E20" i="1"/>
  <c r="G20" i="1"/>
  <c r="J20" i="1"/>
  <c r="D20" i="1"/>
  <c r="C20" i="1"/>
  <c r="W37" i="1"/>
  <c r="I37" i="1"/>
  <c r="L37" i="1"/>
  <c r="F37" i="1"/>
  <c r="H37" i="1"/>
  <c r="K37" i="1"/>
  <c r="E37" i="1"/>
  <c r="G37" i="1"/>
  <c r="J37" i="1"/>
  <c r="D37" i="1"/>
  <c r="C37" i="1"/>
  <c r="AB400" i="1" l="1"/>
  <c r="AC400" i="1" s="1"/>
  <c r="Y364" i="1"/>
  <c r="AB288" i="1"/>
  <c r="AC288" i="1" s="1"/>
  <c r="Z220" i="1"/>
  <c r="AA220" i="1" s="1"/>
  <c r="Y148" i="1"/>
  <c r="Z112" i="1"/>
  <c r="AA112" i="1" s="1"/>
  <c r="Y93" i="1"/>
  <c r="S364" i="1"/>
  <c r="AB436" i="1"/>
  <c r="AC436" i="1" s="1"/>
  <c r="Y382" i="1"/>
  <c r="Z364" i="1"/>
  <c r="AA364" i="1" s="1"/>
  <c r="Y274" i="1"/>
  <c r="AB220" i="1"/>
  <c r="AC220" i="1" s="1"/>
  <c r="Y202" i="1"/>
  <c r="Z148" i="1"/>
  <c r="AA148" i="1" s="1"/>
  <c r="Z93" i="1"/>
  <c r="AA93" i="1" s="1"/>
  <c r="Z454" i="1"/>
  <c r="AA454" i="1" s="1"/>
  <c r="Z382" i="1"/>
  <c r="AA382" i="1" s="1"/>
  <c r="Y292" i="1"/>
  <c r="Z274" i="1"/>
  <c r="AA274" i="1" s="1"/>
  <c r="Y256" i="1"/>
  <c r="Y238" i="1"/>
  <c r="Z202" i="1"/>
  <c r="AA202" i="1" s="1"/>
  <c r="Y346" i="1"/>
  <c r="Y310" i="1"/>
  <c r="Z292" i="1"/>
  <c r="AA292" i="1" s="1"/>
  <c r="Z256" i="1"/>
  <c r="AA256" i="1" s="1"/>
  <c r="Z238" i="1"/>
  <c r="AA238" i="1" s="1"/>
  <c r="Y130" i="1"/>
  <c r="Z346" i="1"/>
  <c r="AA346" i="1" s="1"/>
  <c r="Y328" i="1"/>
  <c r="Z310" i="1"/>
  <c r="AA310" i="1" s="1"/>
  <c r="Y184" i="1"/>
  <c r="Y166" i="1"/>
  <c r="Z130" i="1"/>
  <c r="AA130" i="1" s="1"/>
  <c r="Y418" i="1"/>
  <c r="Z328" i="1"/>
  <c r="AA328" i="1" s="1"/>
  <c r="Z184" i="1"/>
  <c r="AA184" i="1" s="1"/>
  <c r="Z166" i="1"/>
  <c r="AA166" i="1" s="1"/>
  <c r="V328" i="1"/>
  <c r="X400" i="1"/>
  <c r="X148" i="1"/>
  <c r="X220" i="1"/>
  <c r="S328" i="1"/>
  <c r="S400" i="1"/>
  <c r="X346" i="1"/>
  <c r="X363" i="1"/>
  <c r="X382" i="1"/>
  <c r="L400" i="1"/>
  <c r="I400" i="1"/>
  <c r="X399" i="1"/>
  <c r="X417" i="1"/>
  <c r="X436" i="1"/>
  <c r="X184" i="1"/>
  <c r="X202" i="1"/>
  <c r="X256" i="1"/>
  <c r="X328" i="1"/>
  <c r="X381" i="1"/>
  <c r="V382" i="1"/>
  <c r="F400" i="1"/>
  <c r="V364" i="1"/>
  <c r="V400" i="1"/>
  <c r="X435" i="1"/>
  <c r="X345" i="1"/>
  <c r="X364" i="1"/>
  <c r="X93" i="1"/>
  <c r="X418" i="1"/>
  <c r="X454" i="1"/>
  <c r="X453" i="1"/>
  <c r="X112" i="1"/>
  <c r="X130" i="1"/>
  <c r="X166" i="1"/>
  <c r="X238" i="1"/>
  <c r="X274" i="1"/>
  <c r="X292" i="1"/>
  <c r="X310" i="1"/>
  <c r="V346" i="1"/>
  <c r="S346" i="1"/>
  <c r="I382" i="1"/>
  <c r="L382" i="1"/>
  <c r="F382" i="1"/>
  <c r="S382" i="1"/>
</calcChain>
</file>

<file path=xl/sharedStrings.xml><?xml version="1.0" encoding="utf-8"?>
<sst xmlns="http://schemas.openxmlformats.org/spreadsheetml/2006/main" count="1663" uniqueCount="163">
  <si>
    <t>Perelló, el</t>
  </si>
  <si>
    <t>cabal disseny</t>
  </si>
  <si>
    <t>MES</t>
  </si>
  <si>
    <t>DBO</t>
  </si>
  <si>
    <t>CARREGA</t>
  </si>
  <si>
    <t>Data</t>
  </si>
  <si>
    <t>Cabal</t>
  </si>
  <si>
    <t>Cabal 1997</t>
  </si>
  <si>
    <t xml:space="preserve">MES Influent </t>
  </si>
  <si>
    <t>MES Efluent</t>
  </si>
  <si>
    <t>DBO Influent</t>
  </si>
  <si>
    <t>DBO Efluent</t>
  </si>
  <si>
    <t>DQO Influent</t>
  </si>
  <si>
    <t>DQO Efluent</t>
  </si>
  <si>
    <t>DQO</t>
  </si>
  <si>
    <t>Energia 97</t>
  </si>
  <si>
    <t>1997</t>
  </si>
  <si>
    <t>(m3/mes)</t>
  </si>
  <si>
    <t>(m3/dia)</t>
  </si>
  <si>
    <t>(mg/l)</t>
  </si>
  <si>
    <t>%</t>
  </si>
  <si>
    <t>(Kwh/m3)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</si>
  <si>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</si>
  <si>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</si>
  <si>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</si>
  <si>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</si>
  <si>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</si>
  <si>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</si>
  <si>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</si>
  <si>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</si>
  <si>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</si>
  <si>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</si>
  <si>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</si>
  <si>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</si>
  <si>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TOTAL97</t>
  </si>
  <si>
    <t>MITJA97</t>
  </si>
  <si>
    <t>Cabal 1998</t>
  </si>
  <si>
    <t>Energia 98</t>
  </si>
  <si>
    <t>1998</t>
  </si>
  <si>
    <t>TOTAL98</t>
  </si>
  <si>
    <t>MITJA98</t>
  </si>
  <si>
    <t>Energia</t>
  </si>
  <si>
    <t>1999</t>
  </si>
  <si>
    <t>TOTAL99</t>
  </si>
  <si>
    <t>MITJA99</t>
  </si>
  <si>
    <t>2000</t>
  </si>
  <si>
    <t>TOTAL00</t>
  </si>
  <si>
    <t>MITJA00</t>
  </si>
  <si>
    <t>Consum</t>
  </si>
  <si>
    <t>Saturació</t>
  </si>
  <si>
    <t xml:space="preserve">Saturacio </t>
  </si>
  <si>
    <t>Saturacio</t>
  </si>
  <si>
    <t>2001</t>
  </si>
  <si>
    <t>(Kwh)</t>
  </si>
  <si>
    <t>MES Kg/dia</t>
  </si>
  <si>
    <t>MES %</t>
  </si>
  <si>
    <t>DBO5 Kg/dia</t>
  </si>
  <si>
    <t>DBO5 %</t>
  </si>
  <si>
    <t>TOTAL01</t>
  </si>
  <si>
    <t>MITJA01</t>
  </si>
  <si>
    <t>2002</t>
  </si>
  <si>
    <t>TOTAL02</t>
  </si>
  <si>
    <t>MITJA02</t>
  </si>
  <si>
    <t>2003</t>
  </si>
  <si>
    <t>TOTAL03</t>
  </si>
  <si>
    <t>MITJA03</t>
  </si>
  <si>
    <t xml:space="preserve">pH Influent </t>
  </si>
  <si>
    <t>pH Efluent</t>
  </si>
  <si>
    <t xml:space="preserve">Cond Influent </t>
  </si>
  <si>
    <t>Cond Efluent</t>
  </si>
  <si>
    <t>2004</t>
  </si>
  <si>
    <t>TOTAL04</t>
  </si>
  <si>
    <t>MITJA04</t>
  </si>
  <si>
    <t>2005</t>
  </si>
  <si>
    <t>TOTAL 05</t>
  </si>
  <si>
    <t>MITJA 05</t>
  </si>
  <si>
    <t>2006</t>
  </si>
  <si>
    <t>TOTAL 06</t>
  </si>
  <si>
    <t>MITJA 06</t>
  </si>
  <si>
    <t>2007</t>
  </si>
  <si>
    <t>TOTAL 07</t>
  </si>
  <si>
    <t>MITJA 07</t>
  </si>
  <si>
    <t>2008</t>
  </si>
  <si>
    <t>TOTAL 08</t>
  </si>
  <si>
    <t>MITJA 08</t>
  </si>
  <si>
    <t>2009</t>
  </si>
  <si>
    <t>Abocament i reparació fuites xarxa potable</t>
  </si>
  <si>
    <t>TOTAL 09</t>
  </si>
  <si>
    <t>MITJA 09</t>
  </si>
  <si>
    <t>2010</t>
  </si>
  <si>
    <t>TOTAL 10</t>
  </si>
  <si>
    <t>MITJA 10</t>
  </si>
  <si>
    <t>2011</t>
  </si>
  <si>
    <t>TOTAL 11</t>
  </si>
  <si>
    <t>MITJA 11</t>
  </si>
  <si>
    <t>2012</t>
  </si>
  <si>
    <t>TOTAL 12</t>
  </si>
  <si>
    <t>MITJA 12</t>
  </si>
  <si>
    <t xml:space="preserve">Nt Influent </t>
  </si>
  <si>
    <t xml:space="preserve">Nt Efluent </t>
  </si>
  <si>
    <t>Nt</t>
  </si>
  <si>
    <t xml:space="preserve">Pt Influent </t>
  </si>
  <si>
    <t xml:space="preserve">Pt Efluent </t>
  </si>
  <si>
    <t>Pt</t>
  </si>
  <si>
    <t>2013</t>
  </si>
  <si>
    <t>TOTAL 13</t>
  </si>
  <si>
    <t>MITJA 13</t>
  </si>
  <si>
    <t>2014</t>
  </si>
  <si>
    <t>TOTAL 14</t>
  </si>
  <si>
    <t>MITJA 14</t>
  </si>
  <si>
    <t>2015</t>
  </si>
  <si>
    <t>TOTAL 15</t>
  </si>
  <si>
    <t>MITJA 15</t>
  </si>
  <si>
    <t>2016</t>
  </si>
  <si>
    <t>TOTAL 16</t>
  </si>
  <si>
    <t>MITJA 16</t>
  </si>
  <si>
    <t>2017</t>
  </si>
  <si>
    <t>Comptador avariat 4/11/2017</t>
  </si>
  <si>
    <t>TOTAL 17</t>
  </si>
  <si>
    <t>MITJA 17</t>
  </si>
  <si>
    <t>2018</t>
  </si>
  <si>
    <t>TOTAL 18</t>
  </si>
  <si>
    <t>MITJA 18</t>
  </si>
  <si>
    <t>2019</t>
  </si>
  <si>
    <t>TOTAL 19</t>
  </si>
  <si>
    <t>MITJA 19</t>
  </si>
  <si>
    <t>2020</t>
  </si>
  <si>
    <t>Cabal tractat i consum electric del mes juliol no inclou dia 31/07/2020, dia en que es fa el traspas dels sistemes de sanejament del BE</t>
  </si>
  <si>
    <t>TOTAL 20</t>
  </si>
  <si>
    <t>MITJA 20</t>
  </si>
  <si>
    <t>MES Influ</t>
  </si>
  <si>
    <t>MES Eflu</t>
  </si>
  <si>
    <t>DBO Influ</t>
  </si>
  <si>
    <t>DBO Eflu</t>
  </si>
  <si>
    <t>DQO Influ</t>
  </si>
  <si>
    <t>DQO Eflu</t>
  </si>
  <si>
    <t>pH Influ</t>
  </si>
  <si>
    <t>pH Eflu</t>
  </si>
  <si>
    <t>Cond Influ</t>
  </si>
  <si>
    <t>Cond Eflu</t>
  </si>
  <si>
    <t>Nt Influ</t>
  </si>
  <si>
    <t>Nt Eflu</t>
  </si>
  <si>
    <t>2021</t>
  </si>
  <si>
    <t>TOTAL 21</t>
  </si>
  <si>
    <t>MITJA 21</t>
  </si>
  <si>
    <t>2022</t>
  </si>
  <si>
    <t>TOTAL 22</t>
  </si>
  <si>
    <t>MITJA 22</t>
  </si>
  <si>
    <t>hab equiv.</t>
  </si>
  <si>
    <t>habitants</t>
  </si>
  <si>
    <t>Extració fangs DPER, total 2,500 m3. 
04/04/22 a 30/06/22</t>
  </si>
  <si>
    <t>2023</t>
  </si>
  <si>
    <t>TOTAL 23</t>
  </si>
  <si>
    <t>MITJA 23</t>
  </si>
  <si>
    <t>H-E Disseny: 5.833</t>
  </si>
  <si>
    <t>Pob. Sanejada: 2.824</t>
  </si>
  <si>
    <t>2024</t>
  </si>
  <si>
    <t>Comptador avariat, segons I9047/23</t>
  </si>
  <si>
    <t>-</t>
  </si>
  <si>
    <t>Comptador avariat, segons I9047/24</t>
  </si>
  <si>
    <t>Reparat a data del 12/09/24</t>
  </si>
  <si>
    <t>TOTAL 24</t>
  </si>
  <si>
    <t>MITJA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</si>
</sst>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s_-;\-* #,##0.00\ _P_t_s_-;_-* &quot;-&quot;??\ _P_t_s_-;_-@_-"/>
    <numFmt numFmtId="165" formatCode="#,##0.0"/>
    <numFmt numFmtId="166" formatCode="0.0"/>
    <numFmt numFmtId="167" formatCode="#,##0.000"/>
    <numFmt numFmtId="168" formatCode="_-* #,##0.0\ _P_t_s_-;\-* #,##0.0\ _P_t_s_-;_-* &quot;-&quot;??\ _P_t_s_-;_-@_-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9"/>
      <color indexed="10"/>
      <name val="Arial"/>
      <family val="2"/>
    </font>
    <font>
      <sz val="10"/>
      <name val="MS Sans Serif"/>
      <family val="2"/>
    </font>
    <font>
      <sz val="10"/>
      <color indexed="24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  <font>
      <b/>
      <sz val="10"/>
      <color rgb="FFC00000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0" fontId="8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1" fillId="0" borderId="0" xfId="0" applyFont="1"/>
    <xf numFmtId="2" fontId="0" fillId="0" borderId="0" xfId="0" applyNumberFormat="1"/>
    <xf numFmtId="3" fontId="0" fillId="0" borderId="0" xfId="0" applyNumberFormat="1"/>
    <xf numFmtId="49" fontId="4" fillId="2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166" fontId="3" fillId="0" borderId="0" xfId="0" applyNumberFormat="1" applyFont="1"/>
    <xf numFmtId="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2" borderId="4" xfId="0" applyNumberFormat="1" applyFont="1" applyFill="1" applyBorder="1"/>
    <xf numFmtId="165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167" fontId="4" fillId="6" borderId="2" xfId="0" applyNumberFormat="1" applyFont="1" applyFill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" fontId="3" fillId="6" borderId="4" xfId="3" applyNumberFormat="1" applyFont="1" applyFill="1" applyBorder="1" applyAlignment="1">
      <alignment horizontal="center"/>
    </xf>
    <xf numFmtId="1" fontId="3" fillId="6" borderId="1" xfId="3" applyNumberFormat="1" applyFont="1" applyFill="1" applyBorder="1" applyAlignment="1">
      <alignment horizontal="center"/>
    </xf>
    <xf numFmtId="1" fontId="3" fillId="6" borderId="8" xfId="3" applyNumberFormat="1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7" borderId="2" xfId="0" applyNumberFormat="1" applyFont="1" applyFill="1" applyBorder="1" applyAlignment="1">
      <alignment horizontal="center"/>
    </xf>
    <xf numFmtId="1" fontId="11" fillId="6" borderId="1" xfId="3" applyNumberFormat="1" applyFont="1" applyFill="1" applyBorder="1" applyAlignment="1">
      <alignment horizontal="center"/>
    </xf>
    <xf numFmtId="168" fontId="3" fillId="0" borderId="1" xfId="1" applyNumberFormat="1" applyFont="1" applyBorder="1" applyAlignment="1"/>
    <xf numFmtId="9" fontId="3" fillId="0" borderId="1" xfId="5" applyFont="1" applyBorder="1" applyAlignment="1">
      <alignment horizontal="center"/>
    </xf>
    <xf numFmtId="9" fontId="3" fillId="6" borderId="1" xfId="5" applyFont="1" applyFill="1" applyBorder="1" applyAlignment="1">
      <alignment horizontal="center"/>
    </xf>
    <xf numFmtId="9" fontId="3" fillId="0" borderId="3" xfId="5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4" fillId="7" borderId="3" xfId="0" applyNumberFormat="1" applyFon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9" fontId="3" fillId="0" borderId="1" xfId="5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3" fontId="4" fillId="9" borderId="1" xfId="0" applyNumberFormat="1" applyFont="1" applyFill="1" applyBorder="1" applyAlignment="1">
      <alignment horizontal="right"/>
    </xf>
    <xf numFmtId="3" fontId="4" fillId="9" borderId="1" xfId="0" applyNumberFormat="1" applyFont="1" applyFill="1" applyBorder="1" applyAlignment="1">
      <alignment horizontal="left"/>
    </xf>
    <xf numFmtId="3" fontId="4" fillId="9" borderId="9" xfId="0" applyNumberFormat="1" applyFont="1" applyFill="1" applyBorder="1" applyAlignment="1">
      <alignment horizontal="right"/>
    </xf>
    <xf numFmtId="0" fontId="0" fillId="0" borderId="1" xfId="0" applyBorder="1"/>
    <xf numFmtId="0" fontId="2" fillId="10" borderId="1" xfId="0" applyFont="1" applyFill="1" applyBorder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right"/>
    </xf>
    <xf numFmtId="3" fontId="1" fillId="10" borderId="1" xfId="0" applyNumberFormat="1" applyFont="1" applyFill="1" applyBorder="1" applyAlignment="1">
      <alignment horizontal="left"/>
    </xf>
    <xf numFmtId="0" fontId="1" fillId="10" borderId="9" xfId="0" applyFont="1" applyFill="1" applyBorder="1" applyAlignment="1">
      <alignment horizontal="right"/>
    </xf>
    <xf numFmtId="3" fontId="4" fillId="11" borderId="10" xfId="0" applyNumberFormat="1" applyFont="1" applyFill="1" applyBorder="1" applyAlignment="1">
      <alignment horizontal="center"/>
    </xf>
    <xf numFmtId="3" fontId="4" fillId="11" borderId="11" xfId="0" applyNumberFormat="1" applyFont="1" applyFill="1" applyBorder="1" applyAlignment="1">
      <alignment horizontal="center"/>
    </xf>
    <xf numFmtId="3" fontId="4" fillId="11" borderId="12" xfId="0" applyNumberFormat="1" applyFont="1" applyFill="1" applyBorder="1" applyAlignment="1">
      <alignment horizontal="center"/>
    </xf>
    <xf numFmtId="3" fontId="4" fillId="11" borderId="13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9" fontId="3" fillId="0" borderId="18" xfId="5" applyFont="1" applyFill="1" applyBorder="1" applyAlignment="1">
      <alignment horizontal="center"/>
    </xf>
    <xf numFmtId="2" fontId="3" fillId="0" borderId="19" xfId="5" applyNumberFormat="1" applyFont="1" applyFill="1" applyBorder="1" applyAlignment="1">
      <alignment horizontal="center"/>
    </xf>
    <xf numFmtId="9" fontId="3" fillId="0" borderId="20" xfId="5" applyFont="1" applyFill="1" applyBorder="1" applyAlignment="1">
      <alignment horizontal="center"/>
    </xf>
    <xf numFmtId="2" fontId="3" fillId="0" borderId="21" xfId="5" applyNumberFormat="1" applyFont="1" applyFill="1" applyBorder="1" applyAlignment="1">
      <alignment horizontal="center"/>
    </xf>
    <xf numFmtId="3" fontId="4" fillId="5" borderId="22" xfId="0" applyNumberFormat="1" applyFont="1" applyFill="1" applyBorder="1" applyAlignment="1">
      <alignment horizontal="center"/>
    </xf>
    <xf numFmtId="3" fontId="4" fillId="5" borderId="23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9" fontId="3" fillId="0" borderId="26" xfId="5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4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4" fillId="6" borderId="2" xfId="0" applyNumberFormat="1" applyFont="1" applyFill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1" fontId="3" fillId="0" borderId="1" xfId="5" applyNumberFormat="1" applyFont="1" applyFill="1" applyBorder="1" applyAlignment="1">
      <alignment horizontal="center"/>
    </xf>
    <xf numFmtId="3" fontId="0" fillId="0" borderId="18" xfId="0" applyNumberFormat="1" applyBorder="1"/>
    <xf numFmtId="0" fontId="3" fillId="0" borderId="0" xfId="0" applyFont="1" applyAlignment="1">
      <alignment horizontal="center" vertical="center"/>
    </xf>
    <xf numFmtId="3" fontId="4" fillId="5" borderId="28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2" fillId="8" borderId="27" xfId="0" applyFont="1" applyFill="1" applyBorder="1" applyAlignment="1">
      <alignment horizontal="left" vertical="top" wrapText="1"/>
    </xf>
    <xf numFmtId="0" fontId="12" fillId="8" borderId="0" xfId="0" applyFont="1" applyFill="1" applyAlignment="1">
      <alignment horizontal="left" vertical="top" wrapText="1"/>
    </xf>
    <xf numFmtId="2" fontId="3" fillId="8" borderId="1" xfId="0" applyNumberFormat="1" applyFont="1" applyFill="1" applyBorder="1" applyAlignment="1">
      <alignment horizontal="center"/>
    </xf>
    <xf numFmtId="0" fontId="0" fillId="8" borderId="0" xfId="0" applyFill="1"/>
  </cellXfs>
  <cellStyles count="7">
    <cellStyle name="Millares" xfId="1" builtinId="3"/>
    <cellStyle name="Normal" xfId="0" builtinId="0"/>
    <cellStyle name="Normal 2" xfId="2" xr:uid="{00000000-0005-0000-0000-000002000000}"/>
    <cellStyle name="Normal_TAULA5.XLS" xfId="3" xr:uid="{00000000-0005-0000-0000-000003000000}"/>
    <cellStyle name="Porcentaje" xfId="5" builtinId="5"/>
    <cellStyle name="Porcentaje 2" xfId="4" xr:uid="{00000000-0005-0000-0000-000004000000}"/>
    <cellStyle name="Punto0" xfId="6" xr:uid="{00000000-0005-0000-0000-000006000000}"/>
  </cellStyles>
  <dxfs count="40"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indexed="1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indexed="10"/>
        <name val="Cambria"/>
        <scheme val="none"/>
      </font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rgb="FFFF000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rgb="FFFF000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indexed="1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indexed="1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indexed="10"/>
        <name val="Cambria"/>
        <scheme val="none"/>
      </font>
      <fill>
        <patternFill>
          <bgColor theme="5" tint="0.59996337778862885"/>
        </patternFill>
      </fill>
    </dxf>
    <dxf>
      <font>
        <condense val="0"/>
        <extend val="0"/>
        <color indexed="10"/>
      </font>
    </dxf>
    <dxf>
      <font>
        <b/>
        <i val="0"/>
        <color indexed="1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indexed="10"/>
        <name val="Cambria"/>
        <scheme val="none"/>
      </font>
      <fill>
        <patternFill>
          <bgColor theme="5" tint="0.59996337778862885"/>
        </patternFill>
      </fill>
    </dxf>
    <dxf>
      <font>
        <b/>
        <i val="0"/>
        <color indexed="10"/>
        <name val="Cambria"/>
        <scheme val="none"/>
      </font>
      <fill>
        <patternFill>
          <bgColor theme="5" tint="0.5999633777886288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AF509"/>
  <sheetViews>
    <sheetView showGridLines="0" tabSelected="1" topLeftCell="A464" zoomScale="90" zoomScaleNormal="90" workbookViewId="0">
      <pane xSplit="1" topLeftCell="B1" activePane="topRight" state="frozen"/>
      <selection pane="topRight" activeCell="I502" sqref="I502"/>
    </sheetView>
  </sheetViews>
  <sheetFormatPr baseColWidth="10" defaultColWidth="12.7265625" defaultRowHeight="12.5" x14ac:dyDescent="0.25"/>
  <cols>
    <col min="1" max="1" width="10.453125" customWidth="1"/>
    <col min="2" max="2" width="10.54296875" customWidth="1"/>
    <col min="3" max="3" width="10.1796875" customWidth="1"/>
    <col min="4" max="4" width="10.81640625" customWidth="1"/>
    <col min="5" max="5" width="11.453125" customWidth="1"/>
    <col min="6" max="6" width="7.7265625" style="16" customWidth="1"/>
    <col min="7" max="7" width="11.453125" customWidth="1"/>
    <col min="8" max="8" width="12.7265625" customWidth="1"/>
    <col min="9" max="9" width="7.81640625" style="16" customWidth="1"/>
    <col min="10" max="10" width="11.453125" customWidth="1"/>
    <col min="11" max="11" width="10.81640625" customWidth="1"/>
    <col min="12" max="12" width="7.453125" style="16" customWidth="1"/>
    <col min="13" max="14" width="12.7265625" style="89"/>
    <col min="23" max="23" width="10.1796875" style="15" customWidth="1"/>
  </cols>
  <sheetData>
    <row r="1" spans="1:30" ht="25" x14ac:dyDescent="0.5">
      <c r="A1" s="1"/>
      <c r="B1" s="1"/>
      <c r="C1" s="24" t="s">
        <v>0</v>
      </c>
      <c r="D1" s="1"/>
      <c r="E1" s="4"/>
      <c r="F1" s="2"/>
      <c r="G1" s="105" t="s">
        <v>154</v>
      </c>
      <c r="H1" s="2"/>
      <c r="I1" s="2"/>
      <c r="J1" s="105" t="s">
        <v>155</v>
      </c>
      <c r="K1" s="2"/>
      <c r="L1" s="2"/>
      <c r="M1" s="88"/>
      <c r="N1" s="88"/>
      <c r="O1" s="2"/>
      <c r="W1" s="3"/>
      <c r="X1" s="2"/>
    </row>
    <row r="2" spans="1:30" x14ac:dyDescent="0.25">
      <c r="A2" s="1"/>
      <c r="B2" s="60" t="s">
        <v>1</v>
      </c>
      <c r="C2" s="60">
        <v>875</v>
      </c>
      <c r="D2" s="61" t="s">
        <v>2</v>
      </c>
      <c r="E2" s="62">
        <v>400</v>
      </c>
      <c r="F2" s="63" t="s">
        <v>3</v>
      </c>
      <c r="G2" s="64">
        <v>400</v>
      </c>
      <c r="H2" s="2"/>
      <c r="I2" s="2"/>
      <c r="J2" s="2"/>
      <c r="K2" s="2"/>
      <c r="L2" s="2"/>
      <c r="M2" s="88"/>
      <c r="N2" s="88"/>
      <c r="O2" s="2"/>
      <c r="W2" s="3"/>
      <c r="X2" s="2"/>
    </row>
    <row r="3" spans="1:30" ht="13" x14ac:dyDescent="0.3">
      <c r="A3" s="1"/>
      <c r="B3" s="65"/>
      <c r="C3" s="66" t="s">
        <v>4</v>
      </c>
      <c r="D3" s="67" t="s">
        <v>2</v>
      </c>
      <c r="E3" s="68">
        <v>350</v>
      </c>
      <c r="F3" s="69" t="s">
        <v>3</v>
      </c>
      <c r="G3" s="70">
        <v>350</v>
      </c>
      <c r="H3" s="2"/>
      <c r="I3" s="2"/>
      <c r="J3" s="2"/>
      <c r="K3" s="2"/>
      <c r="L3" s="2"/>
      <c r="M3" s="88"/>
      <c r="N3" s="88"/>
      <c r="O3" s="2"/>
      <c r="W3" s="3"/>
      <c r="X3" s="2"/>
    </row>
    <row r="4" spans="1:30" ht="13" thickBot="1" x14ac:dyDescent="0.3">
      <c r="A4" s="1"/>
      <c r="B4" s="4"/>
      <c r="C4" s="2"/>
      <c r="D4" s="1"/>
      <c r="E4" s="2"/>
      <c r="F4" s="2"/>
      <c r="G4" s="2"/>
      <c r="H4" s="2"/>
      <c r="I4" s="2"/>
      <c r="J4" s="2"/>
      <c r="K4" s="2"/>
      <c r="L4" s="2"/>
      <c r="M4" s="88"/>
      <c r="N4" s="88"/>
      <c r="O4" s="2"/>
      <c r="W4" s="3"/>
      <c r="X4" s="2"/>
    </row>
    <row r="5" spans="1:30" ht="13" thickTop="1" x14ac:dyDescent="0.25">
      <c r="A5" s="20" t="s">
        <v>5</v>
      </c>
      <c r="B5" s="21" t="s">
        <v>6</v>
      </c>
      <c r="C5" s="21" t="s">
        <v>7</v>
      </c>
      <c r="D5" s="32" t="s">
        <v>8</v>
      </c>
      <c r="E5" s="21" t="s">
        <v>9</v>
      </c>
      <c r="F5" s="22" t="s">
        <v>2</v>
      </c>
      <c r="G5" s="21" t="s">
        <v>10</v>
      </c>
      <c r="H5" s="21" t="s">
        <v>11</v>
      </c>
      <c r="I5" s="22" t="s">
        <v>3</v>
      </c>
      <c r="J5" s="21" t="s">
        <v>12</v>
      </c>
      <c r="K5" s="21" t="s">
        <v>13</v>
      </c>
      <c r="L5" s="22" t="s">
        <v>14</v>
      </c>
      <c r="M5" s="88"/>
      <c r="N5" s="88"/>
      <c r="O5" s="2"/>
      <c r="W5" s="22" t="s">
        <v>15</v>
      </c>
      <c r="X5" s="2"/>
      <c r="AD5" s="71" t="s">
        <v>148</v>
      </c>
    </row>
    <row r="6" spans="1:30" ht="13" thickBot="1" x14ac:dyDescent="0.3">
      <c r="A6" s="17" t="s">
        <v>16</v>
      </c>
      <c r="B6" s="18" t="s">
        <v>17</v>
      </c>
      <c r="C6" s="19" t="s">
        <v>18</v>
      </c>
      <c r="D6" s="17" t="s">
        <v>19</v>
      </c>
      <c r="E6" s="17" t="s">
        <v>19</v>
      </c>
      <c r="F6" s="23" t="s">
        <v>20</v>
      </c>
      <c r="G6" s="17" t="s">
        <v>19</v>
      </c>
      <c r="H6" s="17" t="s">
        <v>19</v>
      </c>
      <c r="I6" s="23" t="s">
        <v>20</v>
      </c>
      <c r="J6" s="17" t="s">
        <v>19</v>
      </c>
      <c r="K6" s="17" t="s">
        <v>19</v>
      </c>
      <c r="L6" s="23" t="s">
        <v>20</v>
      </c>
      <c r="W6" s="19" t="s">
        <v>21</v>
      </c>
      <c r="AD6" s="99" t="s">
        <v>149</v>
      </c>
    </row>
    <row r="7" spans="1:30" ht="13" thickTop="1" x14ac:dyDescent="0.25">
      <c r="A7" s="5" t="s">
        <v>22</v>
      </c>
      <c r="B7" s="6">
        <v>16137</v>
      </c>
      <c r="C7" s="6">
        <v>521</v>
      </c>
      <c r="D7" s="6">
        <v>384</v>
      </c>
      <c r="E7" s="6">
        <v>26</v>
      </c>
      <c r="F7" s="6">
        <v>93</v>
      </c>
      <c r="G7" s="6">
        <v>372</v>
      </c>
      <c r="H7" s="6">
        <v>24</v>
      </c>
      <c r="I7" s="6">
        <v>93</v>
      </c>
      <c r="J7" s="6">
        <v>714</v>
      </c>
      <c r="K7" s="6">
        <v>49</v>
      </c>
      <c r="L7" s="6">
        <v>93</v>
      </c>
      <c r="W7" s="7">
        <v>0.64</v>
      </c>
      <c r="AD7" s="101">
        <f>(0.8*C7*G7)/60</f>
        <v>2584.1600000000003</v>
      </c>
    </row>
    <row r="8" spans="1:30" x14ac:dyDescent="0.25">
      <c r="A8" s="5" t="s">
        <v>23</v>
      </c>
      <c r="B8" s="6">
        <v>7081</v>
      </c>
      <c r="C8" s="6">
        <v>253</v>
      </c>
      <c r="D8" s="6">
        <v>400</v>
      </c>
      <c r="E8" s="6">
        <v>45</v>
      </c>
      <c r="F8" s="6">
        <v>89</v>
      </c>
      <c r="G8" s="6">
        <v>418</v>
      </c>
      <c r="H8" s="6">
        <v>35</v>
      </c>
      <c r="I8" s="6">
        <v>92</v>
      </c>
      <c r="J8" s="6">
        <v>776</v>
      </c>
      <c r="K8" s="6">
        <v>86</v>
      </c>
      <c r="L8" s="6">
        <v>89</v>
      </c>
      <c r="W8" s="7">
        <v>1.42</v>
      </c>
      <c r="AD8" s="101">
        <f t="shared" ref="AD8:AD18" si="0">(0.8*C8*G8)/60</f>
        <v>1410.0533333333333</v>
      </c>
    </row>
    <row r="9" spans="1:30" x14ac:dyDescent="0.25">
      <c r="A9" s="5" t="s">
        <v>24</v>
      </c>
      <c r="B9" s="6">
        <v>7756</v>
      </c>
      <c r="C9" s="6">
        <v>250</v>
      </c>
      <c r="D9" s="6">
        <v>480</v>
      </c>
      <c r="E9" s="6">
        <v>45</v>
      </c>
      <c r="F9" s="6">
        <v>91</v>
      </c>
      <c r="G9" s="6">
        <v>412</v>
      </c>
      <c r="H9" s="6">
        <v>35</v>
      </c>
      <c r="I9" s="6">
        <v>92</v>
      </c>
      <c r="J9" s="6">
        <v>856</v>
      </c>
      <c r="K9" s="6">
        <v>83</v>
      </c>
      <c r="L9" s="6">
        <v>90</v>
      </c>
      <c r="M9" s="90"/>
      <c r="N9" s="90"/>
      <c r="O9" s="4"/>
      <c r="W9" s="7">
        <v>1.83</v>
      </c>
      <c r="X9" s="30"/>
      <c r="AD9" s="101">
        <f t="shared" si="0"/>
        <v>1373.3333333333333</v>
      </c>
    </row>
    <row r="10" spans="1:30" x14ac:dyDescent="0.25">
      <c r="A10" s="5" t="s">
        <v>25</v>
      </c>
      <c r="B10" s="6">
        <v>8078</v>
      </c>
      <c r="C10" s="6">
        <v>269</v>
      </c>
      <c r="D10" s="6">
        <v>338</v>
      </c>
      <c r="E10" s="6">
        <v>55</v>
      </c>
      <c r="F10" s="6">
        <v>82</v>
      </c>
      <c r="G10" s="6">
        <v>355</v>
      </c>
      <c r="H10" s="6">
        <v>28</v>
      </c>
      <c r="I10" s="6">
        <v>92</v>
      </c>
      <c r="J10" s="6">
        <v>735</v>
      </c>
      <c r="K10" s="6">
        <v>59</v>
      </c>
      <c r="L10" s="6">
        <v>92</v>
      </c>
      <c r="M10" s="90"/>
      <c r="N10" s="90"/>
      <c r="O10" s="4"/>
      <c r="W10" s="7">
        <v>1.59</v>
      </c>
      <c r="X10" s="30"/>
      <c r="AD10" s="101">
        <f t="shared" si="0"/>
        <v>1273.2666666666667</v>
      </c>
    </row>
    <row r="11" spans="1:30" x14ac:dyDescent="0.25">
      <c r="A11" s="5" t="s">
        <v>26</v>
      </c>
      <c r="B11" s="6">
        <v>8287</v>
      </c>
      <c r="C11" s="6">
        <v>267</v>
      </c>
      <c r="D11" s="6">
        <v>296</v>
      </c>
      <c r="E11" s="6">
        <v>34</v>
      </c>
      <c r="F11" s="6">
        <v>87</v>
      </c>
      <c r="G11" s="6">
        <v>459</v>
      </c>
      <c r="H11" s="6">
        <v>20</v>
      </c>
      <c r="I11" s="6">
        <v>95</v>
      </c>
      <c r="J11" s="6">
        <v>909</v>
      </c>
      <c r="K11" s="6">
        <v>46</v>
      </c>
      <c r="L11" s="6">
        <v>95</v>
      </c>
      <c r="M11" s="88"/>
      <c r="N11" s="88"/>
      <c r="O11" s="2"/>
      <c r="W11" s="7">
        <v>1.55</v>
      </c>
      <c r="X11" s="31"/>
      <c r="AD11" s="101">
        <f t="shared" si="0"/>
        <v>1634.0400000000002</v>
      </c>
    </row>
    <row r="12" spans="1:30" x14ac:dyDescent="0.25">
      <c r="A12" s="5" t="s">
        <v>27</v>
      </c>
      <c r="B12" s="6">
        <v>9020</v>
      </c>
      <c r="C12" s="6">
        <v>301</v>
      </c>
      <c r="D12" s="6">
        <v>215</v>
      </c>
      <c r="E12" s="6">
        <v>15</v>
      </c>
      <c r="F12" s="6">
        <v>93</v>
      </c>
      <c r="G12" s="6">
        <v>209</v>
      </c>
      <c r="H12" s="6">
        <v>10</v>
      </c>
      <c r="I12" s="6">
        <v>95</v>
      </c>
      <c r="J12" s="6">
        <v>398</v>
      </c>
      <c r="K12" s="6">
        <v>21</v>
      </c>
      <c r="L12" s="6">
        <v>95</v>
      </c>
      <c r="M12" s="88"/>
      <c r="N12" s="88"/>
      <c r="O12" s="2"/>
      <c r="W12" s="7">
        <v>1.43</v>
      </c>
      <c r="X12" s="31"/>
      <c r="AD12" s="101">
        <f t="shared" si="0"/>
        <v>838.78666666666675</v>
      </c>
    </row>
    <row r="13" spans="1:30" x14ac:dyDescent="0.25">
      <c r="A13" s="5" t="s">
        <v>28</v>
      </c>
      <c r="B13" s="6">
        <v>10370</v>
      </c>
      <c r="C13" s="6">
        <v>335</v>
      </c>
      <c r="D13" s="6">
        <v>278</v>
      </c>
      <c r="E13" s="6">
        <v>13</v>
      </c>
      <c r="F13" s="6">
        <v>95</v>
      </c>
      <c r="G13" s="6">
        <v>444</v>
      </c>
      <c r="H13" s="6">
        <v>10</v>
      </c>
      <c r="I13" s="6">
        <v>98</v>
      </c>
      <c r="J13" s="6">
        <v>907</v>
      </c>
      <c r="K13" s="6">
        <v>21</v>
      </c>
      <c r="L13" s="6">
        <v>98</v>
      </c>
      <c r="M13" s="88"/>
      <c r="N13" s="88"/>
      <c r="O13" s="2"/>
      <c r="W13" s="7">
        <v>1.36</v>
      </c>
      <c r="X13" s="31"/>
      <c r="AD13" s="101">
        <f t="shared" si="0"/>
        <v>1983.2</v>
      </c>
    </row>
    <row r="14" spans="1:30" x14ac:dyDescent="0.25">
      <c r="A14" s="5" t="s">
        <v>29</v>
      </c>
      <c r="B14" s="6">
        <v>10154</v>
      </c>
      <c r="C14" s="6">
        <v>328</v>
      </c>
      <c r="D14" s="6">
        <v>322</v>
      </c>
      <c r="E14" s="6">
        <v>10</v>
      </c>
      <c r="F14" s="6">
        <v>93</v>
      </c>
      <c r="G14" s="6">
        <v>361</v>
      </c>
      <c r="H14" s="6">
        <v>10</v>
      </c>
      <c r="I14" s="6">
        <v>97</v>
      </c>
      <c r="J14" s="6">
        <v>842</v>
      </c>
      <c r="K14" s="6">
        <v>22</v>
      </c>
      <c r="L14" s="6">
        <v>98</v>
      </c>
      <c r="M14" s="88"/>
      <c r="N14" s="88"/>
      <c r="O14" s="2"/>
      <c r="W14" s="7">
        <v>1.33</v>
      </c>
      <c r="X14" s="31"/>
      <c r="AD14" s="101">
        <f t="shared" si="0"/>
        <v>1578.7733333333335</v>
      </c>
    </row>
    <row r="15" spans="1:30" x14ac:dyDescent="0.25">
      <c r="A15" s="5" t="s">
        <v>30</v>
      </c>
      <c r="B15" s="6">
        <v>10630</v>
      </c>
      <c r="C15" s="6">
        <v>354</v>
      </c>
      <c r="D15" s="6">
        <v>233</v>
      </c>
      <c r="E15" s="6">
        <v>13</v>
      </c>
      <c r="F15" s="6">
        <v>95</v>
      </c>
      <c r="G15" s="6">
        <v>340</v>
      </c>
      <c r="H15" s="6">
        <v>10</v>
      </c>
      <c r="I15" s="6">
        <v>97</v>
      </c>
      <c r="J15" s="6">
        <v>680</v>
      </c>
      <c r="K15" s="6">
        <v>21</v>
      </c>
      <c r="L15" s="6">
        <v>97</v>
      </c>
      <c r="M15" s="88"/>
      <c r="N15" s="88"/>
      <c r="O15" s="2"/>
      <c r="W15" s="7">
        <v>1.23</v>
      </c>
      <c r="X15" s="31"/>
      <c r="AD15" s="101">
        <f t="shared" si="0"/>
        <v>1604.8</v>
      </c>
    </row>
    <row r="16" spans="1:30" x14ac:dyDescent="0.25">
      <c r="A16" s="5" t="s">
        <v>31</v>
      </c>
      <c r="B16" s="6">
        <v>10844</v>
      </c>
      <c r="C16" s="6">
        <v>350</v>
      </c>
      <c r="D16" s="6">
        <v>278</v>
      </c>
      <c r="E16" s="6">
        <v>16</v>
      </c>
      <c r="F16" s="6">
        <v>94</v>
      </c>
      <c r="G16" s="6">
        <v>387</v>
      </c>
      <c r="H16" s="6">
        <v>11</v>
      </c>
      <c r="I16" s="6">
        <v>97</v>
      </c>
      <c r="J16" s="6">
        <v>720</v>
      </c>
      <c r="K16" s="6">
        <v>26</v>
      </c>
      <c r="L16" s="6">
        <v>97</v>
      </c>
      <c r="M16" s="88"/>
      <c r="N16" s="88"/>
      <c r="O16" s="2"/>
      <c r="W16" s="7">
        <v>1.07</v>
      </c>
      <c r="X16" s="31"/>
      <c r="AD16" s="101">
        <f t="shared" si="0"/>
        <v>1806</v>
      </c>
    </row>
    <row r="17" spans="1:30" x14ac:dyDescent="0.25">
      <c r="A17" s="5" t="s">
        <v>32</v>
      </c>
      <c r="B17" s="6">
        <v>10706</v>
      </c>
      <c r="C17" s="6">
        <v>357</v>
      </c>
      <c r="D17" s="6">
        <v>184</v>
      </c>
      <c r="E17" s="6">
        <v>26</v>
      </c>
      <c r="F17" s="6">
        <v>85</v>
      </c>
      <c r="G17" s="6">
        <v>319</v>
      </c>
      <c r="H17" s="6">
        <v>19</v>
      </c>
      <c r="I17" s="6">
        <v>93</v>
      </c>
      <c r="J17" s="6">
        <v>559</v>
      </c>
      <c r="K17" s="6">
        <v>36</v>
      </c>
      <c r="L17" s="6">
        <v>93</v>
      </c>
      <c r="M17" s="88"/>
      <c r="N17" s="88"/>
      <c r="O17" s="2"/>
      <c r="W17" s="7">
        <v>0.9</v>
      </c>
      <c r="X17" s="31"/>
      <c r="AD17" s="101">
        <f t="shared" si="0"/>
        <v>1518.44</v>
      </c>
    </row>
    <row r="18" spans="1:30" ht="13" thickBot="1" x14ac:dyDescent="0.3">
      <c r="A18" s="5" t="s">
        <v>33</v>
      </c>
      <c r="B18" s="6">
        <v>17020</v>
      </c>
      <c r="C18" s="6">
        <v>549</v>
      </c>
      <c r="D18" s="6">
        <v>172</v>
      </c>
      <c r="E18" s="6">
        <v>32</v>
      </c>
      <c r="F18" s="6">
        <v>78</v>
      </c>
      <c r="G18" s="6">
        <v>241</v>
      </c>
      <c r="H18" s="6">
        <v>33</v>
      </c>
      <c r="I18" s="6">
        <v>82</v>
      </c>
      <c r="J18" s="6">
        <v>388</v>
      </c>
      <c r="K18" s="6">
        <v>70</v>
      </c>
      <c r="L18" s="6">
        <v>86</v>
      </c>
      <c r="M18" s="88"/>
      <c r="N18" s="88"/>
      <c r="O18" s="2"/>
      <c r="W18" s="7">
        <v>0.56000000000000005</v>
      </c>
      <c r="X18" s="31"/>
      <c r="AD18" s="101">
        <f t="shared" si="0"/>
        <v>1764.1200000000001</v>
      </c>
    </row>
    <row r="19" spans="1:30" ht="13" thickTop="1" x14ac:dyDescent="0.25">
      <c r="A19" s="8" t="s">
        <v>34</v>
      </c>
      <c r="B19" s="49">
        <f>SUM(B7:B18)</f>
        <v>126083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88"/>
      <c r="N19" s="88"/>
      <c r="O19" s="2"/>
      <c r="W19" s="10"/>
      <c r="X19" s="31"/>
      <c r="AD19" s="103"/>
    </row>
    <row r="20" spans="1:30" ht="13" thickBot="1" x14ac:dyDescent="0.3">
      <c r="A20" s="11" t="s">
        <v>35</v>
      </c>
      <c r="B20" s="12">
        <f>B19/12</f>
        <v>10506.916666666666</v>
      </c>
      <c r="C20" s="12">
        <f t="shared" ref="C20:J20" si="1">C19/12</f>
        <v>0</v>
      </c>
      <c r="D20" s="12">
        <f t="shared" si="1"/>
        <v>0</v>
      </c>
      <c r="E20" s="12">
        <f>E19/12</f>
        <v>0</v>
      </c>
      <c r="F20" s="12">
        <f>F19/12</f>
        <v>0</v>
      </c>
      <c r="G20" s="12">
        <f>G19/12</f>
        <v>0</v>
      </c>
      <c r="H20" s="12">
        <f>H19/12</f>
        <v>0</v>
      </c>
      <c r="I20" s="12">
        <f>I19/12</f>
        <v>0</v>
      </c>
      <c r="J20" s="12">
        <f t="shared" si="1"/>
        <v>0</v>
      </c>
      <c r="K20" s="12">
        <f>K19/12</f>
        <v>0</v>
      </c>
      <c r="L20" s="12">
        <f>L19/12</f>
        <v>0</v>
      </c>
      <c r="M20" s="88"/>
      <c r="N20" s="88"/>
      <c r="O20" s="2"/>
      <c r="W20" s="13">
        <f>W19/12</f>
        <v>0</v>
      </c>
      <c r="X20" s="31"/>
      <c r="AD20" s="104">
        <f>AVERAGE(AD7:AD18)</f>
        <v>1614.0811111111109</v>
      </c>
    </row>
    <row r="21" spans="1:30" ht="13.5" thickTop="1" thickBot="1" x14ac:dyDescent="0.3">
      <c r="M21" s="88"/>
      <c r="N21" s="88"/>
      <c r="O21" s="2"/>
      <c r="X21" s="31"/>
    </row>
    <row r="22" spans="1:30" s="14" customFormat="1" ht="13.5" thickTop="1" x14ac:dyDescent="0.3">
      <c r="A22" s="20" t="s">
        <v>5</v>
      </c>
      <c r="B22" s="21" t="s">
        <v>6</v>
      </c>
      <c r="C22" s="21" t="s">
        <v>36</v>
      </c>
      <c r="D22" s="32" t="s">
        <v>8</v>
      </c>
      <c r="E22" s="21" t="s">
        <v>9</v>
      </c>
      <c r="F22" s="22" t="s">
        <v>2</v>
      </c>
      <c r="G22" s="21" t="s">
        <v>10</v>
      </c>
      <c r="H22" s="21" t="s">
        <v>11</v>
      </c>
      <c r="I22" s="22" t="s">
        <v>3</v>
      </c>
      <c r="J22" s="21" t="s">
        <v>12</v>
      </c>
      <c r="K22" s="21" t="s">
        <v>13</v>
      </c>
      <c r="L22" s="22" t="s">
        <v>14</v>
      </c>
      <c r="M22" s="88"/>
      <c r="N22" s="88"/>
      <c r="O22" s="2"/>
      <c r="P22"/>
      <c r="W22" s="22" t="s">
        <v>37</v>
      </c>
      <c r="X22" s="31"/>
      <c r="AD22" s="71" t="s">
        <v>148</v>
      </c>
    </row>
    <row r="23" spans="1:30" s="14" customFormat="1" ht="13.5" thickBot="1" x14ac:dyDescent="0.35">
      <c r="A23" s="17" t="s">
        <v>38</v>
      </c>
      <c r="B23" s="18" t="s">
        <v>17</v>
      </c>
      <c r="C23" s="19" t="s">
        <v>18</v>
      </c>
      <c r="D23" s="17" t="s">
        <v>19</v>
      </c>
      <c r="E23" s="17" t="s">
        <v>19</v>
      </c>
      <c r="F23" s="23" t="s">
        <v>20</v>
      </c>
      <c r="G23" s="17" t="s">
        <v>19</v>
      </c>
      <c r="H23" s="17" t="s">
        <v>19</v>
      </c>
      <c r="I23" s="23" t="s">
        <v>20</v>
      </c>
      <c r="J23" s="17" t="s">
        <v>19</v>
      </c>
      <c r="K23" s="17" t="s">
        <v>19</v>
      </c>
      <c r="L23" s="23" t="s">
        <v>20</v>
      </c>
      <c r="M23" s="88"/>
      <c r="N23" s="88"/>
      <c r="O23" s="2"/>
      <c r="P23"/>
      <c r="W23" s="19" t="s">
        <v>21</v>
      </c>
      <c r="X23" s="31"/>
      <c r="AD23" s="99" t="s">
        <v>149</v>
      </c>
    </row>
    <row r="24" spans="1:30" ht="13" thickTop="1" x14ac:dyDescent="0.25">
      <c r="A24" s="5" t="s">
        <v>22</v>
      </c>
      <c r="B24" s="6">
        <v>14453</v>
      </c>
      <c r="C24" s="6">
        <v>466</v>
      </c>
      <c r="D24" s="6">
        <v>220</v>
      </c>
      <c r="E24" s="6">
        <v>28</v>
      </c>
      <c r="F24" s="6">
        <v>85</v>
      </c>
      <c r="G24" s="6">
        <v>525</v>
      </c>
      <c r="H24" s="6">
        <v>33</v>
      </c>
      <c r="I24" s="6">
        <v>93</v>
      </c>
      <c r="J24" s="6">
        <v>803</v>
      </c>
      <c r="K24" s="6">
        <v>71</v>
      </c>
      <c r="L24" s="6">
        <v>91</v>
      </c>
      <c r="M24" s="88"/>
      <c r="N24" s="88"/>
      <c r="O24" s="2"/>
      <c r="P24" s="25"/>
      <c r="Q24" s="15"/>
      <c r="R24" s="15"/>
      <c r="W24" s="7">
        <v>0.64</v>
      </c>
      <c r="X24" s="31"/>
      <c r="AD24" s="101">
        <f>(0.8*C24*G24)/60</f>
        <v>3262</v>
      </c>
    </row>
    <row r="25" spans="1:30" x14ac:dyDescent="0.25">
      <c r="A25" s="5" t="s">
        <v>23</v>
      </c>
      <c r="B25" s="6">
        <v>14168</v>
      </c>
      <c r="C25" s="6">
        <v>506</v>
      </c>
      <c r="D25" s="6">
        <v>280</v>
      </c>
      <c r="E25" s="6">
        <v>33</v>
      </c>
      <c r="F25" s="6">
        <v>87</v>
      </c>
      <c r="G25" s="6">
        <v>509</v>
      </c>
      <c r="H25" s="6">
        <v>87</v>
      </c>
      <c r="I25" s="6">
        <v>80</v>
      </c>
      <c r="J25" s="6">
        <v>962</v>
      </c>
      <c r="K25" s="6">
        <v>199</v>
      </c>
      <c r="L25" s="6">
        <v>78</v>
      </c>
      <c r="Q25" s="15"/>
      <c r="R25" s="15"/>
      <c r="W25" s="7">
        <v>0.64</v>
      </c>
      <c r="AD25" s="101">
        <f t="shared" ref="AD25:AD35" si="2">(0.8*C25*G25)/60</f>
        <v>3434.0533333333337</v>
      </c>
    </row>
    <row r="26" spans="1:30" x14ac:dyDescent="0.25">
      <c r="A26" s="5" t="s">
        <v>24</v>
      </c>
      <c r="B26" s="6">
        <v>12135</v>
      </c>
      <c r="C26" s="6">
        <v>391</v>
      </c>
      <c r="D26" s="6">
        <v>245</v>
      </c>
      <c r="E26" s="6">
        <v>30</v>
      </c>
      <c r="F26" s="6">
        <v>87</v>
      </c>
      <c r="G26" s="6">
        <v>411</v>
      </c>
      <c r="H26" s="6">
        <v>116</v>
      </c>
      <c r="I26" s="6">
        <v>71</v>
      </c>
      <c r="J26" s="6">
        <v>829</v>
      </c>
      <c r="K26" s="6">
        <v>278</v>
      </c>
      <c r="L26" s="6">
        <v>65</v>
      </c>
      <c r="Q26" s="15"/>
      <c r="R26" s="15"/>
      <c r="W26" s="7">
        <v>0.99</v>
      </c>
      <c r="AD26" s="101">
        <f t="shared" si="2"/>
        <v>2142.6799999999998</v>
      </c>
    </row>
    <row r="27" spans="1:30" x14ac:dyDescent="0.25">
      <c r="A27" s="5" t="s">
        <v>25</v>
      </c>
      <c r="B27" s="6">
        <v>11601</v>
      </c>
      <c r="C27" s="6">
        <v>387</v>
      </c>
      <c r="D27" s="6">
        <v>197</v>
      </c>
      <c r="E27" s="6">
        <v>35</v>
      </c>
      <c r="F27" s="6">
        <v>80</v>
      </c>
      <c r="G27" s="6">
        <v>536</v>
      </c>
      <c r="H27" s="6">
        <v>63</v>
      </c>
      <c r="I27" s="6">
        <v>89</v>
      </c>
      <c r="J27" s="6">
        <v>1067</v>
      </c>
      <c r="K27" s="6">
        <v>165</v>
      </c>
      <c r="L27" s="6">
        <v>84</v>
      </c>
      <c r="Q27" s="15"/>
      <c r="R27" s="15"/>
      <c r="W27" s="7">
        <v>0.99</v>
      </c>
      <c r="AD27" s="101">
        <f t="shared" si="2"/>
        <v>2765.76</v>
      </c>
    </row>
    <row r="28" spans="1:30" x14ac:dyDescent="0.25">
      <c r="A28" s="5" t="s">
        <v>26</v>
      </c>
      <c r="B28" s="6">
        <v>10506</v>
      </c>
      <c r="C28" s="6">
        <v>339</v>
      </c>
      <c r="D28" s="6">
        <v>258</v>
      </c>
      <c r="E28" s="6">
        <v>42</v>
      </c>
      <c r="F28" s="6">
        <v>81</v>
      </c>
      <c r="G28" s="6">
        <v>404</v>
      </c>
      <c r="H28" s="6">
        <v>43</v>
      </c>
      <c r="I28" s="6">
        <v>83</v>
      </c>
      <c r="J28" s="6">
        <v>855</v>
      </c>
      <c r="K28" s="6">
        <v>150</v>
      </c>
      <c r="L28" s="6">
        <v>89</v>
      </c>
      <c r="Q28" s="15"/>
      <c r="R28" s="15"/>
      <c r="W28" s="7">
        <v>1.21</v>
      </c>
      <c r="AD28" s="101">
        <f t="shared" si="2"/>
        <v>1826.0799999999997</v>
      </c>
    </row>
    <row r="29" spans="1:30" x14ac:dyDescent="0.25">
      <c r="A29" s="5" t="s">
        <v>27</v>
      </c>
      <c r="B29" s="6">
        <v>10183</v>
      </c>
      <c r="C29" s="6">
        <v>339</v>
      </c>
      <c r="D29" s="6">
        <v>167</v>
      </c>
      <c r="E29" s="6">
        <v>22</v>
      </c>
      <c r="F29" s="6">
        <v>86</v>
      </c>
      <c r="G29" s="6">
        <v>382</v>
      </c>
      <c r="H29" s="6">
        <v>21</v>
      </c>
      <c r="I29" s="6">
        <v>94</v>
      </c>
      <c r="J29" s="6">
        <v>952</v>
      </c>
      <c r="K29" s="6">
        <v>73</v>
      </c>
      <c r="L29" s="6">
        <v>96</v>
      </c>
      <c r="Q29" s="15"/>
      <c r="R29" s="15"/>
      <c r="W29" s="7">
        <v>1.4</v>
      </c>
      <c r="AD29" s="101">
        <f t="shared" si="2"/>
        <v>1726.6399999999999</v>
      </c>
    </row>
    <row r="30" spans="1:30" x14ac:dyDescent="0.25">
      <c r="A30" s="5" t="s">
        <v>28</v>
      </c>
      <c r="B30" s="6">
        <v>8251</v>
      </c>
      <c r="C30" s="6">
        <v>266</v>
      </c>
      <c r="D30" s="6">
        <v>238</v>
      </c>
      <c r="E30" s="6">
        <v>26</v>
      </c>
      <c r="F30" s="6">
        <v>89</v>
      </c>
      <c r="G30" s="6">
        <v>440</v>
      </c>
      <c r="H30" s="6">
        <v>28</v>
      </c>
      <c r="I30" s="6">
        <v>93</v>
      </c>
      <c r="J30" s="6">
        <v>758</v>
      </c>
      <c r="K30" s="6">
        <v>75</v>
      </c>
      <c r="L30" s="6">
        <v>90</v>
      </c>
      <c r="Q30" s="15"/>
      <c r="R30" s="15"/>
      <c r="W30" s="7">
        <v>1.74</v>
      </c>
      <c r="AD30" s="101">
        <f t="shared" si="2"/>
        <v>1560.5333333333333</v>
      </c>
    </row>
    <row r="31" spans="1:30" x14ac:dyDescent="0.25">
      <c r="A31" s="5" t="s">
        <v>29</v>
      </c>
      <c r="B31" s="6">
        <v>11232</v>
      </c>
      <c r="C31" s="6">
        <v>362</v>
      </c>
      <c r="D31" s="6">
        <v>245</v>
      </c>
      <c r="E31" s="6">
        <v>30</v>
      </c>
      <c r="F31" s="6">
        <v>88</v>
      </c>
      <c r="G31" s="6">
        <v>455</v>
      </c>
      <c r="H31" s="6">
        <v>43</v>
      </c>
      <c r="I31" s="6">
        <v>91</v>
      </c>
      <c r="J31" s="6">
        <v>720</v>
      </c>
      <c r="K31" s="6">
        <v>95</v>
      </c>
      <c r="L31" s="6">
        <v>87</v>
      </c>
      <c r="Q31" s="15"/>
      <c r="R31" s="15"/>
      <c r="W31" s="7">
        <v>1.3</v>
      </c>
      <c r="AD31" s="101">
        <f t="shared" si="2"/>
        <v>2196.1333333333332</v>
      </c>
    </row>
    <row r="32" spans="1:30" ht="13" x14ac:dyDescent="0.3">
      <c r="A32" s="5" t="s">
        <v>30</v>
      </c>
      <c r="B32" s="6">
        <v>10235</v>
      </c>
      <c r="C32" s="6">
        <v>341</v>
      </c>
      <c r="D32" s="6">
        <v>670</v>
      </c>
      <c r="E32" s="6">
        <v>27</v>
      </c>
      <c r="F32" s="6">
        <v>91</v>
      </c>
      <c r="G32" s="6">
        <v>640</v>
      </c>
      <c r="H32" s="6">
        <v>38</v>
      </c>
      <c r="I32" s="6">
        <v>92</v>
      </c>
      <c r="J32" s="6">
        <v>1450</v>
      </c>
      <c r="K32" s="6">
        <v>71</v>
      </c>
      <c r="L32" s="6">
        <v>92</v>
      </c>
      <c r="M32" s="90"/>
      <c r="N32" s="90"/>
      <c r="O32" s="4"/>
      <c r="P32" s="14"/>
      <c r="Q32" s="15"/>
      <c r="R32" s="15"/>
      <c r="W32" s="7">
        <v>1.0900000000000001</v>
      </c>
      <c r="X32" s="30"/>
      <c r="AD32" s="101">
        <f t="shared" si="2"/>
        <v>2909.8666666666668</v>
      </c>
    </row>
    <row r="33" spans="1:30" ht="13" x14ac:dyDescent="0.3">
      <c r="A33" s="5" t="s">
        <v>31</v>
      </c>
      <c r="B33" s="6">
        <v>10331</v>
      </c>
      <c r="C33" s="6">
        <v>333</v>
      </c>
      <c r="D33" s="6">
        <v>370</v>
      </c>
      <c r="E33" s="6">
        <v>33</v>
      </c>
      <c r="F33" s="6">
        <v>89</v>
      </c>
      <c r="G33" s="6">
        <v>615</v>
      </c>
      <c r="H33" s="6">
        <v>38</v>
      </c>
      <c r="I33" s="6">
        <v>92</v>
      </c>
      <c r="J33" s="6">
        <v>1406</v>
      </c>
      <c r="K33" s="6">
        <v>90</v>
      </c>
      <c r="L33" s="6">
        <v>91</v>
      </c>
      <c r="M33" s="90"/>
      <c r="N33" s="90"/>
      <c r="O33" s="4"/>
      <c r="P33" s="14"/>
      <c r="Q33" s="15"/>
      <c r="R33" s="15"/>
      <c r="W33" s="7">
        <v>1.17</v>
      </c>
      <c r="X33" s="30"/>
      <c r="AD33" s="101">
        <f t="shared" si="2"/>
        <v>2730.6000000000004</v>
      </c>
    </row>
    <row r="34" spans="1:30" x14ac:dyDescent="0.25">
      <c r="A34" s="5" t="s">
        <v>32</v>
      </c>
      <c r="B34" s="6">
        <v>9615</v>
      </c>
      <c r="C34" s="6">
        <v>321</v>
      </c>
      <c r="D34" s="6">
        <v>333</v>
      </c>
      <c r="E34" s="6">
        <v>35</v>
      </c>
      <c r="F34" s="6">
        <v>89</v>
      </c>
      <c r="G34" s="6">
        <v>368</v>
      </c>
      <c r="H34" s="6">
        <v>27</v>
      </c>
      <c r="I34" s="6">
        <v>90</v>
      </c>
      <c r="J34" s="6">
        <v>838</v>
      </c>
      <c r="K34" s="6">
        <v>64</v>
      </c>
      <c r="L34" s="6">
        <v>89</v>
      </c>
      <c r="M34" s="88"/>
      <c r="N34" s="88"/>
      <c r="O34" s="2"/>
      <c r="P34" s="15"/>
      <c r="Q34" s="15"/>
      <c r="R34" s="15"/>
      <c r="W34" s="7">
        <v>1.22</v>
      </c>
      <c r="X34" s="31"/>
      <c r="AD34" s="101">
        <f t="shared" si="2"/>
        <v>1575.0400000000002</v>
      </c>
    </row>
    <row r="35" spans="1:30" ht="13" thickBot="1" x14ac:dyDescent="0.3">
      <c r="A35" s="5" t="s">
        <v>33</v>
      </c>
      <c r="B35" s="6">
        <v>11174</v>
      </c>
      <c r="C35" s="6">
        <v>360</v>
      </c>
      <c r="D35" s="6">
        <v>428</v>
      </c>
      <c r="E35" s="6">
        <v>37</v>
      </c>
      <c r="F35" s="6">
        <v>89</v>
      </c>
      <c r="G35" s="6">
        <v>316</v>
      </c>
      <c r="H35" s="6">
        <v>32</v>
      </c>
      <c r="I35" s="6">
        <v>88</v>
      </c>
      <c r="J35" s="6">
        <v>682</v>
      </c>
      <c r="K35" s="6">
        <v>79</v>
      </c>
      <c r="L35" s="6">
        <v>88</v>
      </c>
      <c r="M35" s="88"/>
      <c r="N35" s="88"/>
      <c r="O35" s="2"/>
      <c r="P35" s="15"/>
      <c r="Q35" s="15"/>
      <c r="R35" s="15"/>
      <c r="W35" s="7">
        <v>1.03</v>
      </c>
      <c r="X35" s="31"/>
      <c r="AD35" s="101">
        <f t="shared" si="2"/>
        <v>1516.8</v>
      </c>
    </row>
    <row r="36" spans="1:30" ht="13" thickTop="1" x14ac:dyDescent="0.25">
      <c r="A36" s="8" t="s">
        <v>39</v>
      </c>
      <c r="B36" s="49">
        <f>SUM(B24:B35)</f>
        <v>133884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88"/>
      <c r="N36" s="88"/>
      <c r="O36" s="2"/>
      <c r="P36" s="15"/>
      <c r="W36" s="10"/>
      <c r="X36" s="31"/>
      <c r="AD36" s="103"/>
    </row>
    <row r="37" spans="1:30" ht="13" thickBot="1" x14ac:dyDescent="0.3">
      <c r="A37" s="11" t="s">
        <v>40</v>
      </c>
      <c r="B37" s="12">
        <f>B36/12</f>
        <v>11157</v>
      </c>
      <c r="C37" s="12">
        <f t="shared" ref="C37:J37" si="3">C36/12</f>
        <v>0</v>
      </c>
      <c r="D37" s="12">
        <f t="shared" si="3"/>
        <v>0</v>
      </c>
      <c r="E37" s="12">
        <f>E36/12</f>
        <v>0</v>
      </c>
      <c r="F37" s="12">
        <f>F36/12</f>
        <v>0</v>
      </c>
      <c r="G37" s="12">
        <f>G36/12</f>
        <v>0</v>
      </c>
      <c r="H37" s="12">
        <f>H36/12</f>
        <v>0</v>
      </c>
      <c r="I37" s="12">
        <f>I36/12</f>
        <v>0</v>
      </c>
      <c r="J37" s="12">
        <f t="shared" si="3"/>
        <v>0</v>
      </c>
      <c r="K37" s="12">
        <f>K36/12</f>
        <v>0</v>
      </c>
      <c r="L37" s="12">
        <f>L36/12</f>
        <v>0</v>
      </c>
      <c r="M37" s="88"/>
      <c r="N37" s="88"/>
      <c r="O37" s="2"/>
      <c r="P37" s="15"/>
      <c r="W37" s="13">
        <f>W36/12</f>
        <v>0</v>
      </c>
      <c r="X37" s="31"/>
      <c r="AD37" s="104">
        <f>AVERAGE(AD24:AD35)</f>
        <v>2303.8488888888887</v>
      </c>
    </row>
    <row r="38" spans="1:30" ht="13" thickTop="1" x14ac:dyDescent="0.25">
      <c r="M38" s="88"/>
      <c r="N38" s="88"/>
      <c r="O38" s="2"/>
      <c r="P38" s="15"/>
      <c r="X38" s="31"/>
    </row>
    <row r="39" spans="1:30" ht="13" thickBot="1" x14ac:dyDescent="0.3">
      <c r="M39" s="88"/>
      <c r="N39" s="88"/>
      <c r="O39" s="2"/>
      <c r="P39" s="15"/>
      <c r="X39" s="31"/>
    </row>
    <row r="40" spans="1:30" ht="13" thickTop="1" x14ac:dyDescent="0.25">
      <c r="A40" s="20" t="s">
        <v>5</v>
      </c>
      <c r="B40" s="21" t="s">
        <v>6</v>
      </c>
      <c r="C40" s="21" t="s">
        <v>6</v>
      </c>
      <c r="D40" s="32" t="s">
        <v>8</v>
      </c>
      <c r="E40" s="21" t="s">
        <v>9</v>
      </c>
      <c r="F40" s="21" t="s">
        <v>2</v>
      </c>
      <c r="G40" s="21" t="s">
        <v>10</v>
      </c>
      <c r="H40" s="21" t="s">
        <v>11</v>
      </c>
      <c r="I40" s="21" t="s">
        <v>3</v>
      </c>
      <c r="J40" s="21" t="s">
        <v>12</v>
      </c>
      <c r="K40" s="21" t="s">
        <v>13</v>
      </c>
      <c r="L40" s="21" t="s">
        <v>14</v>
      </c>
      <c r="M40" s="88"/>
      <c r="N40" s="88"/>
      <c r="O40" s="2"/>
      <c r="P40" s="15"/>
      <c r="W40" s="22" t="s">
        <v>41</v>
      </c>
      <c r="X40" s="31"/>
      <c r="AD40" s="71" t="s">
        <v>148</v>
      </c>
    </row>
    <row r="41" spans="1:30" ht="13" thickBot="1" x14ac:dyDescent="0.3">
      <c r="A41" s="17" t="s">
        <v>42</v>
      </c>
      <c r="B41" s="18" t="s">
        <v>17</v>
      </c>
      <c r="C41" s="19" t="s">
        <v>18</v>
      </c>
      <c r="D41" s="18" t="s">
        <v>19</v>
      </c>
      <c r="E41" s="18" t="s">
        <v>19</v>
      </c>
      <c r="F41" s="23" t="s">
        <v>20</v>
      </c>
      <c r="G41" s="18" t="s">
        <v>19</v>
      </c>
      <c r="H41" s="18" t="s">
        <v>19</v>
      </c>
      <c r="I41" s="23" t="s">
        <v>20</v>
      </c>
      <c r="J41" s="18" t="s">
        <v>19</v>
      </c>
      <c r="K41" s="18" t="s">
        <v>19</v>
      </c>
      <c r="L41" s="23" t="s">
        <v>20</v>
      </c>
      <c r="M41" s="88"/>
      <c r="N41" s="88"/>
      <c r="O41" s="2"/>
      <c r="P41" s="15"/>
      <c r="W41" s="19" t="s">
        <v>21</v>
      </c>
      <c r="X41" s="31"/>
      <c r="AD41" s="99" t="s">
        <v>149</v>
      </c>
    </row>
    <row r="42" spans="1:30" ht="13" thickTop="1" x14ac:dyDescent="0.25">
      <c r="A42" s="5" t="s">
        <v>22</v>
      </c>
      <c r="B42" s="6">
        <v>11625</v>
      </c>
      <c r="C42" s="6">
        <v>375</v>
      </c>
      <c r="D42" s="6">
        <v>612</v>
      </c>
      <c r="E42" s="6">
        <v>40</v>
      </c>
      <c r="F42" s="6">
        <v>92.41</v>
      </c>
      <c r="G42" s="6">
        <v>320</v>
      </c>
      <c r="H42" s="6">
        <v>41</v>
      </c>
      <c r="I42" s="6">
        <v>86.41</v>
      </c>
      <c r="J42" s="6">
        <v>799</v>
      </c>
      <c r="K42" s="6">
        <v>139</v>
      </c>
      <c r="L42" s="6">
        <v>82.15</v>
      </c>
      <c r="M42" s="88"/>
      <c r="N42" s="88"/>
      <c r="O42" s="2"/>
      <c r="P42" s="15"/>
      <c r="W42" s="7">
        <v>0.95799999999999996</v>
      </c>
      <c r="X42" s="31"/>
      <c r="AD42" s="101">
        <f>(0.8*C42*G42)/60</f>
        <v>1600</v>
      </c>
    </row>
    <row r="43" spans="1:30" x14ac:dyDescent="0.25">
      <c r="A43" s="5" t="s">
        <v>23</v>
      </c>
      <c r="B43" s="6">
        <v>8394</v>
      </c>
      <c r="C43" s="6">
        <v>300</v>
      </c>
      <c r="D43" s="6">
        <v>383</v>
      </c>
      <c r="E43" s="6">
        <v>35</v>
      </c>
      <c r="F43" s="6">
        <v>87.04</v>
      </c>
      <c r="G43" s="6">
        <v>412</v>
      </c>
      <c r="H43" s="6">
        <v>38</v>
      </c>
      <c r="I43" s="6">
        <v>90.71</v>
      </c>
      <c r="J43" s="6">
        <v>976</v>
      </c>
      <c r="K43" s="6">
        <v>102</v>
      </c>
      <c r="L43" s="6">
        <v>89.74</v>
      </c>
      <c r="M43" s="88"/>
      <c r="N43" s="88"/>
      <c r="O43" s="2"/>
      <c r="P43" s="15"/>
      <c r="W43" s="7">
        <v>1.24</v>
      </c>
      <c r="X43" s="31"/>
      <c r="AD43" s="101">
        <f t="shared" ref="AD43:AD53" si="4">(0.8*C43*G43)/60</f>
        <v>1648</v>
      </c>
    </row>
    <row r="44" spans="1:30" x14ac:dyDescent="0.25">
      <c r="A44" s="5" t="s">
        <v>24</v>
      </c>
      <c r="B44" s="6">
        <v>11364</v>
      </c>
      <c r="C44" s="6">
        <v>367</v>
      </c>
      <c r="D44" s="6">
        <v>275</v>
      </c>
      <c r="E44" s="6">
        <v>38</v>
      </c>
      <c r="F44" s="6">
        <v>85.93</v>
      </c>
      <c r="G44" s="6">
        <v>297</v>
      </c>
      <c r="H44" s="6">
        <v>40</v>
      </c>
      <c r="I44" s="6">
        <v>85.9</v>
      </c>
      <c r="J44" s="6">
        <v>765</v>
      </c>
      <c r="K44" s="6">
        <v>159</v>
      </c>
      <c r="L44" s="6">
        <v>78.56</v>
      </c>
      <c r="M44" s="88"/>
      <c r="N44" s="88"/>
      <c r="O44" s="2"/>
      <c r="P44" s="15"/>
      <c r="W44" s="7">
        <v>1.147</v>
      </c>
      <c r="X44" s="31"/>
      <c r="AD44" s="101">
        <f t="shared" si="4"/>
        <v>1453.3200000000002</v>
      </c>
    </row>
    <row r="45" spans="1:30" x14ac:dyDescent="0.25">
      <c r="A45" s="5" t="s">
        <v>25</v>
      </c>
      <c r="B45" s="6">
        <v>11914</v>
      </c>
      <c r="C45" s="6">
        <v>397</v>
      </c>
      <c r="D45" s="6">
        <v>365</v>
      </c>
      <c r="E45" s="6">
        <v>45</v>
      </c>
      <c r="F45" s="6">
        <v>85.23</v>
      </c>
      <c r="G45" s="6">
        <v>312</v>
      </c>
      <c r="H45" s="6">
        <v>39</v>
      </c>
      <c r="I45" s="6">
        <v>86.76</v>
      </c>
      <c r="J45" s="6">
        <v>738</v>
      </c>
      <c r="K45" s="6">
        <v>102</v>
      </c>
      <c r="L45" s="6">
        <v>85.87</v>
      </c>
      <c r="M45" s="88"/>
      <c r="N45" s="88"/>
      <c r="O45" s="2"/>
      <c r="P45" s="15"/>
      <c r="W45" s="7">
        <v>1.165</v>
      </c>
      <c r="X45" s="31"/>
      <c r="AD45" s="101">
        <f t="shared" si="4"/>
        <v>1651.5200000000002</v>
      </c>
    </row>
    <row r="46" spans="1:30" x14ac:dyDescent="0.25">
      <c r="A46" s="5" t="s">
        <v>26</v>
      </c>
      <c r="B46" s="6">
        <v>12435</v>
      </c>
      <c r="C46" s="6">
        <v>415</v>
      </c>
      <c r="D46" s="6">
        <v>535</v>
      </c>
      <c r="E46" s="6">
        <v>55</v>
      </c>
      <c r="F46" s="6">
        <v>82</v>
      </c>
      <c r="G46" s="6">
        <v>409</v>
      </c>
      <c r="H46" s="6">
        <v>24</v>
      </c>
      <c r="I46" s="6">
        <v>94</v>
      </c>
      <c r="J46" s="6">
        <v>1019</v>
      </c>
      <c r="K46" s="6">
        <v>101</v>
      </c>
      <c r="L46" s="6">
        <v>90</v>
      </c>
      <c r="M46" s="88"/>
      <c r="N46" s="88"/>
      <c r="O46" s="2"/>
      <c r="W46" s="7">
        <v>1.3</v>
      </c>
      <c r="X46" s="31"/>
      <c r="AD46" s="101">
        <f t="shared" si="4"/>
        <v>2263.1333333333332</v>
      </c>
    </row>
    <row r="47" spans="1:30" x14ac:dyDescent="0.25">
      <c r="A47" s="5" t="s">
        <v>27</v>
      </c>
      <c r="B47" s="6">
        <v>8739</v>
      </c>
      <c r="C47" s="6">
        <v>291</v>
      </c>
      <c r="D47" s="6">
        <v>240</v>
      </c>
      <c r="E47" s="6">
        <v>40</v>
      </c>
      <c r="F47" s="6">
        <v>83</v>
      </c>
      <c r="G47" s="6">
        <v>218</v>
      </c>
      <c r="H47" s="6">
        <v>17</v>
      </c>
      <c r="I47" s="6">
        <v>92</v>
      </c>
      <c r="J47" s="6">
        <v>504</v>
      </c>
      <c r="K47" s="6">
        <v>62</v>
      </c>
      <c r="L47" s="6">
        <v>88</v>
      </c>
      <c r="M47" s="88"/>
      <c r="N47" s="88"/>
      <c r="O47" s="2"/>
      <c r="P47" s="25"/>
      <c r="W47" s="7">
        <v>2.85</v>
      </c>
      <c r="X47" s="31"/>
      <c r="AD47" s="101">
        <f t="shared" si="4"/>
        <v>845.84</v>
      </c>
    </row>
    <row r="48" spans="1:30" x14ac:dyDescent="0.25">
      <c r="A48" s="5" t="s">
        <v>28</v>
      </c>
      <c r="B48" s="6">
        <v>8553</v>
      </c>
      <c r="C48" s="6">
        <v>276</v>
      </c>
      <c r="D48" s="6">
        <v>505</v>
      </c>
      <c r="E48" s="6">
        <v>48</v>
      </c>
      <c r="F48" s="6">
        <v>90</v>
      </c>
      <c r="G48" s="6">
        <v>283</v>
      </c>
      <c r="H48" s="6">
        <v>22</v>
      </c>
      <c r="I48" s="6">
        <v>90</v>
      </c>
      <c r="J48" s="6">
        <v>598</v>
      </c>
      <c r="K48" s="6">
        <v>78</v>
      </c>
      <c r="L48" s="6">
        <v>85</v>
      </c>
      <c r="W48" s="7">
        <v>2.0099999999999998</v>
      </c>
      <c r="AD48" s="101">
        <f t="shared" si="4"/>
        <v>1041.44</v>
      </c>
    </row>
    <row r="49" spans="1:30" x14ac:dyDescent="0.25">
      <c r="A49" s="5" t="s">
        <v>29</v>
      </c>
      <c r="B49" s="6">
        <v>9119</v>
      </c>
      <c r="C49" s="6">
        <v>294</v>
      </c>
      <c r="D49" s="6">
        <v>425</v>
      </c>
      <c r="E49" s="6">
        <v>43</v>
      </c>
      <c r="F49" s="6">
        <v>89.18</v>
      </c>
      <c r="G49" s="6">
        <v>420</v>
      </c>
      <c r="H49" s="6">
        <v>10</v>
      </c>
      <c r="I49" s="6">
        <v>97.31</v>
      </c>
      <c r="J49" s="6">
        <v>859</v>
      </c>
      <c r="K49" s="6">
        <v>91</v>
      </c>
      <c r="L49" s="6">
        <v>88.87</v>
      </c>
      <c r="W49" s="7">
        <v>1.986</v>
      </c>
      <c r="AD49" s="101">
        <f t="shared" si="4"/>
        <v>1646.4</v>
      </c>
    </row>
    <row r="50" spans="1:30" x14ac:dyDescent="0.25">
      <c r="A50" s="5" t="s">
        <v>30</v>
      </c>
      <c r="B50" s="6">
        <v>9124</v>
      </c>
      <c r="C50" s="6">
        <v>304</v>
      </c>
      <c r="D50" s="6">
        <v>280</v>
      </c>
      <c r="E50" s="6">
        <v>42</v>
      </c>
      <c r="F50" s="6">
        <v>84.65</v>
      </c>
      <c r="G50" s="6">
        <v>339</v>
      </c>
      <c r="H50" s="6">
        <v>15</v>
      </c>
      <c r="I50" s="6">
        <v>95.26</v>
      </c>
      <c r="J50" s="6">
        <v>766</v>
      </c>
      <c r="K50" s="6">
        <v>119</v>
      </c>
      <c r="L50" s="6">
        <v>83.57</v>
      </c>
      <c r="W50" s="7">
        <v>1.788</v>
      </c>
      <c r="AD50" s="101">
        <f t="shared" si="4"/>
        <v>1374.0800000000002</v>
      </c>
    </row>
    <row r="51" spans="1:30" x14ac:dyDescent="0.25">
      <c r="A51" s="5" t="s">
        <v>31</v>
      </c>
      <c r="B51" s="6">
        <v>9155</v>
      </c>
      <c r="C51" s="6">
        <v>295</v>
      </c>
      <c r="D51" s="6">
        <v>425</v>
      </c>
      <c r="E51" s="6">
        <v>55</v>
      </c>
      <c r="F51" s="6">
        <v>86.79</v>
      </c>
      <c r="G51" s="6">
        <v>333</v>
      </c>
      <c r="H51" s="6">
        <v>14</v>
      </c>
      <c r="I51" s="6">
        <v>95.54</v>
      </c>
      <c r="J51" s="6">
        <v>728</v>
      </c>
      <c r="K51" s="6">
        <v>121</v>
      </c>
      <c r="L51" s="6">
        <v>83.61</v>
      </c>
      <c r="W51" s="7">
        <v>2.0529999999999999</v>
      </c>
      <c r="AD51" s="101">
        <f t="shared" si="4"/>
        <v>1309.8</v>
      </c>
    </row>
    <row r="52" spans="1:30" x14ac:dyDescent="0.25">
      <c r="A52" s="5" t="s">
        <v>32</v>
      </c>
      <c r="B52" s="6">
        <v>9739</v>
      </c>
      <c r="C52" s="6">
        <v>325</v>
      </c>
      <c r="D52" s="6">
        <v>265</v>
      </c>
      <c r="E52" s="6">
        <v>42</v>
      </c>
      <c r="F52" s="6">
        <v>79.66</v>
      </c>
      <c r="G52" s="6">
        <v>356</v>
      </c>
      <c r="H52" s="6">
        <v>16</v>
      </c>
      <c r="I52" s="6">
        <v>95.47</v>
      </c>
      <c r="J52" s="6">
        <v>697</v>
      </c>
      <c r="K52" s="6">
        <v>105</v>
      </c>
      <c r="L52" s="6">
        <v>84.28</v>
      </c>
      <c r="M52" s="90"/>
      <c r="N52" s="90"/>
      <c r="O52" s="4"/>
      <c r="W52" s="7">
        <v>1.38</v>
      </c>
      <c r="X52" s="30"/>
      <c r="AD52" s="101">
        <f t="shared" si="4"/>
        <v>1542.6666666666667</v>
      </c>
    </row>
    <row r="53" spans="1:30" ht="13" thickBot="1" x14ac:dyDescent="0.3">
      <c r="A53" s="5" t="s">
        <v>33</v>
      </c>
      <c r="B53" s="6">
        <v>9065</v>
      </c>
      <c r="C53" s="6">
        <v>292</v>
      </c>
      <c r="D53" s="6">
        <v>268</v>
      </c>
      <c r="E53" s="6">
        <v>55</v>
      </c>
      <c r="F53" s="6">
        <v>79.349999999999994</v>
      </c>
      <c r="G53" s="6">
        <v>413</v>
      </c>
      <c r="H53" s="6">
        <v>19</v>
      </c>
      <c r="I53" s="6">
        <v>95.14</v>
      </c>
      <c r="J53" s="6">
        <v>928</v>
      </c>
      <c r="K53" s="6">
        <v>156</v>
      </c>
      <c r="L53" s="6">
        <v>82.33</v>
      </c>
      <c r="M53" s="90"/>
      <c r="N53" s="90"/>
      <c r="O53" s="4"/>
      <c r="W53" s="7">
        <v>1.39</v>
      </c>
      <c r="X53" s="30"/>
      <c r="AD53" s="101">
        <f t="shared" si="4"/>
        <v>1607.9466666666667</v>
      </c>
    </row>
    <row r="54" spans="1:30" ht="13" thickTop="1" x14ac:dyDescent="0.25">
      <c r="A54" s="8" t="s">
        <v>43</v>
      </c>
      <c r="B54" s="49">
        <f>SUM(B42:B53)</f>
        <v>119226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88"/>
      <c r="N54" s="88"/>
      <c r="O54" s="2"/>
      <c r="W54" s="9"/>
      <c r="X54" s="31"/>
      <c r="AD54" s="103"/>
    </row>
    <row r="55" spans="1:30" ht="13" thickBot="1" x14ac:dyDescent="0.3">
      <c r="A55" s="11" t="s">
        <v>44</v>
      </c>
      <c r="B55" s="12">
        <f>B54/12</f>
        <v>9935.5</v>
      </c>
      <c r="C55" s="12">
        <f t="shared" ref="C55:J55" si="5">C54/12</f>
        <v>0</v>
      </c>
      <c r="D55" s="12">
        <f t="shared" si="5"/>
        <v>0</v>
      </c>
      <c r="E55" s="12">
        <f>E54/12</f>
        <v>0</v>
      </c>
      <c r="F55" s="12">
        <f>F54/12</f>
        <v>0</v>
      </c>
      <c r="G55" s="12">
        <f>G54/12</f>
        <v>0</v>
      </c>
      <c r="H55" s="12">
        <f>H54/12</f>
        <v>0</v>
      </c>
      <c r="I55" s="12">
        <f>I54/12</f>
        <v>0</v>
      </c>
      <c r="J55" s="12">
        <f t="shared" si="5"/>
        <v>0</v>
      </c>
      <c r="K55" s="12">
        <f>K54/12</f>
        <v>0</v>
      </c>
      <c r="L55" s="12">
        <f>L54/12</f>
        <v>0</v>
      </c>
      <c r="M55" s="88"/>
      <c r="N55" s="88"/>
      <c r="O55" s="2"/>
      <c r="W55" s="26">
        <f>W54/12</f>
        <v>0</v>
      </c>
      <c r="X55" s="31"/>
      <c r="AD55" s="104">
        <f>AVERAGE(AD42:AD53)</f>
        <v>1498.6788888888889</v>
      </c>
    </row>
    <row r="56" spans="1:30" ht="13" thickTop="1" x14ac:dyDescent="0.25">
      <c r="M56" s="88"/>
      <c r="N56" s="88"/>
      <c r="O56" s="2"/>
      <c r="X56" s="31"/>
    </row>
    <row r="57" spans="1:30" x14ac:dyDescent="0.25">
      <c r="M57" s="88"/>
      <c r="N57" s="88"/>
      <c r="O57" s="2"/>
      <c r="X57" s="31"/>
    </row>
    <row r="58" spans="1:30" ht="13" thickBot="1" x14ac:dyDescent="0.3"/>
    <row r="59" spans="1:30" ht="13" thickTop="1" x14ac:dyDescent="0.25">
      <c r="A59" s="20" t="s">
        <v>5</v>
      </c>
      <c r="B59" s="21" t="s">
        <v>6</v>
      </c>
      <c r="C59" s="21" t="s">
        <v>6</v>
      </c>
      <c r="D59" s="32" t="s">
        <v>8</v>
      </c>
      <c r="E59" s="21" t="s">
        <v>9</v>
      </c>
      <c r="F59" s="21" t="s">
        <v>2</v>
      </c>
      <c r="G59" s="21" t="s">
        <v>10</v>
      </c>
      <c r="H59" s="21" t="s">
        <v>11</v>
      </c>
      <c r="I59" s="21" t="s">
        <v>3</v>
      </c>
      <c r="J59" s="21" t="s">
        <v>12</v>
      </c>
      <c r="K59" s="21" t="s">
        <v>13</v>
      </c>
      <c r="L59" s="21" t="s">
        <v>14</v>
      </c>
      <c r="M59" s="90"/>
      <c r="N59" s="90"/>
      <c r="O59" s="4"/>
      <c r="W59" s="22" t="s">
        <v>41</v>
      </c>
      <c r="X59" s="30"/>
      <c r="AD59" s="71" t="s">
        <v>148</v>
      </c>
    </row>
    <row r="60" spans="1:30" ht="13" thickBot="1" x14ac:dyDescent="0.3">
      <c r="A60" s="17" t="s">
        <v>45</v>
      </c>
      <c r="B60" s="18" t="s">
        <v>17</v>
      </c>
      <c r="C60" s="19" t="s">
        <v>18</v>
      </c>
      <c r="D60" s="18" t="s">
        <v>19</v>
      </c>
      <c r="E60" s="18" t="s">
        <v>19</v>
      </c>
      <c r="F60" s="23" t="s">
        <v>20</v>
      </c>
      <c r="G60" s="18" t="s">
        <v>19</v>
      </c>
      <c r="H60" s="18" t="s">
        <v>19</v>
      </c>
      <c r="I60" s="23" t="s">
        <v>20</v>
      </c>
      <c r="J60" s="18" t="s">
        <v>19</v>
      </c>
      <c r="K60" s="18" t="s">
        <v>19</v>
      </c>
      <c r="L60" s="23" t="s">
        <v>20</v>
      </c>
      <c r="M60" s="90"/>
      <c r="N60" s="90"/>
      <c r="O60" s="4"/>
      <c r="W60" s="19" t="s">
        <v>21</v>
      </c>
      <c r="X60" s="30"/>
      <c r="AD60" s="99" t="s">
        <v>149</v>
      </c>
    </row>
    <row r="61" spans="1:30" ht="13" thickTop="1" x14ac:dyDescent="0.25">
      <c r="A61" s="5" t="s">
        <v>22</v>
      </c>
      <c r="B61" s="6">
        <v>10394</v>
      </c>
      <c r="C61" s="6">
        <v>335</v>
      </c>
      <c r="D61" s="6">
        <v>507</v>
      </c>
      <c r="E61" s="6">
        <v>45</v>
      </c>
      <c r="F61" s="6">
        <v>89.94</v>
      </c>
      <c r="G61" s="6">
        <v>401</v>
      </c>
      <c r="H61" s="6">
        <v>23</v>
      </c>
      <c r="I61" s="6">
        <v>91.91</v>
      </c>
      <c r="J61" s="6">
        <v>877</v>
      </c>
      <c r="K61" s="6">
        <v>92</v>
      </c>
      <c r="L61" s="6">
        <v>89.25</v>
      </c>
      <c r="M61" s="88"/>
      <c r="N61" s="88"/>
      <c r="O61" s="2"/>
      <c r="W61" s="7">
        <v>1.0960000000000001</v>
      </c>
      <c r="X61" s="31"/>
      <c r="AD61" s="101">
        <f>(0.8*C61*G61)/60</f>
        <v>1791.1333333333334</v>
      </c>
    </row>
    <row r="62" spans="1:30" x14ac:dyDescent="0.25">
      <c r="A62" s="5" t="s">
        <v>23</v>
      </c>
      <c r="B62" s="6">
        <v>8655</v>
      </c>
      <c r="C62" s="6">
        <v>298</v>
      </c>
      <c r="D62" s="6">
        <v>330</v>
      </c>
      <c r="E62" s="6">
        <v>48</v>
      </c>
      <c r="F62" s="6">
        <v>85.63</v>
      </c>
      <c r="G62" s="6">
        <v>366</v>
      </c>
      <c r="H62" s="6">
        <v>21</v>
      </c>
      <c r="I62" s="6">
        <v>94.16</v>
      </c>
      <c r="J62" s="6">
        <v>833</v>
      </c>
      <c r="K62" s="6">
        <v>76</v>
      </c>
      <c r="L62" s="6">
        <v>90.61</v>
      </c>
      <c r="M62" s="88"/>
      <c r="N62" s="88"/>
      <c r="O62" s="2"/>
      <c r="W62" s="7">
        <v>1.36</v>
      </c>
      <c r="X62" s="31"/>
      <c r="AD62" s="101">
        <f t="shared" ref="AD62:AD72" si="6">(0.8*C62*G62)/60</f>
        <v>1454.2400000000002</v>
      </c>
    </row>
    <row r="63" spans="1:30" x14ac:dyDescent="0.25">
      <c r="A63" s="5" t="s">
        <v>24</v>
      </c>
      <c r="B63" s="6">
        <v>9586</v>
      </c>
      <c r="C63" s="6">
        <v>309</v>
      </c>
      <c r="D63" s="6">
        <v>373</v>
      </c>
      <c r="E63" s="6">
        <v>55</v>
      </c>
      <c r="F63" s="6">
        <v>84.97</v>
      </c>
      <c r="G63" s="6">
        <v>358</v>
      </c>
      <c r="H63" s="6">
        <v>20</v>
      </c>
      <c r="I63" s="6">
        <v>94.2</v>
      </c>
      <c r="J63" s="6">
        <v>807</v>
      </c>
      <c r="K63" s="6">
        <v>118</v>
      </c>
      <c r="L63" s="6">
        <v>85.73</v>
      </c>
      <c r="M63" s="88"/>
      <c r="N63" s="88"/>
      <c r="O63" s="2"/>
      <c r="W63" s="7">
        <v>1.45</v>
      </c>
      <c r="X63" s="31"/>
      <c r="AD63" s="101">
        <f t="shared" si="6"/>
        <v>1474.96</v>
      </c>
    </row>
    <row r="64" spans="1:30" x14ac:dyDescent="0.25">
      <c r="A64" s="5" t="s">
        <v>25</v>
      </c>
      <c r="B64" s="6">
        <v>11915</v>
      </c>
      <c r="C64" s="6">
        <v>397</v>
      </c>
      <c r="D64" s="6"/>
      <c r="E64" s="6"/>
      <c r="F64" s="6"/>
      <c r="G64" s="6"/>
      <c r="H64" s="6"/>
      <c r="I64" s="6"/>
      <c r="J64" s="6"/>
      <c r="K64" s="6"/>
      <c r="L64" s="6"/>
      <c r="M64" s="88"/>
      <c r="N64" s="88"/>
      <c r="O64" s="2"/>
      <c r="W64" s="7">
        <v>1.0900000000000001</v>
      </c>
      <c r="X64" s="31"/>
      <c r="AD64" s="101">
        <f t="shared" si="6"/>
        <v>0</v>
      </c>
    </row>
    <row r="65" spans="1:30" x14ac:dyDescent="0.25">
      <c r="A65" s="5" t="s">
        <v>26</v>
      </c>
      <c r="B65" s="6">
        <v>10211</v>
      </c>
      <c r="C65" s="6">
        <v>329.39</v>
      </c>
      <c r="D65" s="6"/>
      <c r="E65" s="28">
        <v>38</v>
      </c>
      <c r="F65" s="6"/>
      <c r="G65" s="6"/>
      <c r="H65" s="28">
        <v>66</v>
      </c>
      <c r="I65" s="6"/>
      <c r="J65" s="6"/>
      <c r="K65" s="28">
        <v>163</v>
      </c>
      <c r="L65" s="6"/>
      <c r="M65" s="88"/>
      <c r="N65" s="88"/>
      <c r="O65" s="2"/>
      <c r="W65" s="7">
        <v>1.61</v>
      </c>
      <c r="X65" s="31"/>
      <c r="AD65" s="101">
        <f t="shared" si="6"/>
        <v>0</v>
      </c>
    </row>
    <row r="66" spans="1:30" x14ac:dyDescent="0.25">
      <c r="A66" s="5" t="s">
        <v>27</v>
      </c>
      <c r="B66" s="6">
        <v>10312</v>
      </c>
      <c r="C66" s="6">
        <v>343.73</v>
      </c>
      <c r="D66" s="6">
        <v>657</v>
      </c>
      <c r="E66" s="6">
        <v>11</v>
      </c>
      <c r="F66" s="6">
        <v>98.33</v>
      </c>
      <c r="G66" s="6">
        <v>820</v>
      </c>
      <c r="H66" s="6">
        <v>60</v>
      </c>
      <c r="I66" s="6">
        <v>92.68</v>
      </c>
      <c r="J66" s="6">
        <v>1395</v>
      </c>
      <c r="K66" s="6">
        <v>87</v>
      </c>
      <c r="L66" s="6">
        <v>93.76</v>
      </c>
      <c r="M66" s="88"/>
      <c r="N66" s="88"/>
      <c r="O66" s="2"/>
      <c r="W66" s="7">
        <v>1.58</v>
      </c>
      <c r="X66" s="31"/>
      <c r="AD66" s="101">
        <f t="shared" si="6"/>
        <v>3758.1146666666673</v>
      </c>
    </row>
    <row r="67" spans="1:30" x14ac:dyDescent="0.25">
      <c r="A67" s="5" t="s">
        <v>28</v>
      </c>
      <c r="B67" s="6">
        <v>10851</v>
      </c>
      <c r="C67" s="6">
        <v>350</v>
      </c>
      <c r="D67" s="6">
        <v>720</v>
      </c>
      <c r="E67" s="6">
        <v>78.5</v>
      </c>
      <c r="F67" s="6">
        <v>88.8</v>
      </c>
      <c r="G67" s="6">
        <v>820</v>
      </c>
      <c r="H67" s="6">
        <v>31</v>
      </c>
      <c r="I67" s="6">
        <v>96.2</v>
      </c>
      <c r="J67" s="6">
        <v>1542.8</v>
      </c>
      <c r="K67" s="6">
        <v>113.3</v>
      </c>
      <c r="L67" s="6">
        <v>92</v>
      </c>
      <c r="M67" s="88"/>
      <c r="N67" s="88"/>
      <c r="O67" s="2"/>
      <c r="W67" s="7">
        <v>1.53</v>
      </c>
      <c r="X67" s="31"/>
      <c r="AD67" s="101">
        <f t="shared" si="6"/>
        <v>3826.6666666666665</v>
      </c>
    </row>
    <row r="68" spans="1:30" x14ac:dyDescent="0.25">
      <c r="A68" s="5" t="s">
        <v>29</v>
      </c>
      <c r="B68" s="6">
        <v>11546</v>
      </c>
      <c r="C68" s="6">
        <v>372.45</v>
      </c>
      <c r="D68" s="6">
        <v>325</v>
      </c>
      <c r="E68" s="6">
        <v>43</v>
      </c>
      <c r="F68" s="6">
        <v>87.4</v>
      </c>
      <c r="G68" s="6">
        <v>702</v>
      </c>
      <c r="H68" s="6">
        <v>36.799999999999997</v>
      </c>
      <c r="I68" s="6">
        <v>94.7</v>
      </c>
      <c r="J68" s="6">
        <v>1032</v>
      </c>
      <c r="K68" s="6">
        <v>100</v>
      </c>
      <c r="L68" s="6">
        <v>88.9</v>
      </c>
      <c r="M68" s="88"/>
      <c r="N68" s="88"/>
      <c r="O68" s="2"/>
      <c r="W68" s="7">
        <v>1.41</v>
      </c>
      <c r="X68" s="31"/>
      <c r="AD68" s="101">
        <f t="shared" si="6"/>
        <v>3486.1319999999996</v>
      </c>
    </row>
    <row r="69" spans="1:30" x14ac:dyDescent="0.25">
      <c r="A69" s="5" t="s">
        <v>30</v>
      </c>
      <c r="B69" s="6">
        <v>10000</v>
      </c>
      <c r="C69" s="6">
        <v>333</v>
      </c>
      <c r="D69" s="6">
        <v>282.5</v>
      </c>
      <c r="E69" s="6">
        <v>24.8</v>
      </c>
      <c r="F69" s="6">
        <v>89.2</v>
      </c>
      <c r="G69" s="6">
        <v>392</v>
      </c>
      <c r="H69" s="6">
        <v>14</v>
      </c>
      <c r="I69" s="6">
        <v>96.4</v>
      </c>
      <c r="J69" s="6">
        <v>698.5</v>
      </c>
      <c r="K69" s="6">
        <v>87.5</v>
      </c>
      <c r="L69" s="6">
        <v>87.5</v>
      </c>
      <c r="M69" s="88"/>
      <c r="N69" s="88"/>
      <c r="O69" s="2"/>
      <c r="W69" s="7">
        <v>1.46</v>
      </c>
      <c r="X69" s="31"/>
      <c r="AD69" s="101">
        <f t="shared" si="6"/>
        <v>1740.4800000000002</v>
      </c>
    </row>
    <row r="70" spans="1:30" x14ac:dyDescent="0.25">
      <c r="A70" s="5" t="s">
        <v>31</v>
      </c>
      <c r="B70" s="6">
        <v>14074</v>
      </c>
      <c r="C70" s="6">
        <v>454</v>
      </c>
      <c r="D70" s="6">
        <v>390</v>
      </c>
      <c r="E70" s="6">
        <v>54</v>
      </c>
      <c r="F70" s="6">
        <v>78.5</v>
      </c>
      <c r="G70" s="6">
        <v>227.5</v>
      </c>
      <c r="H70" s="6">
        <v>15.5</v>
      </c>
      <c r="I70" s="6">
        <v>91.9</v>
      </c>
      <c r="J70" s="6">
        <v>763.6</v>
      </c>
      <c r="K70" s="6">
        <v>99.6</v>
      </c>
      <c r="L70" s="6">
        <v>84.2</v>
      </c>
      <c r="M70" s="88"/>
      <c r="N70" s="88"/>
      <c r="O70" s="2"/>
      <c r="W70" s="7">
        <v>0.96</v>
      </c>
      <c r="X70" s="31"/>
      <c r="AD70" s="101">
        <f t="shared" si="6"/>
        <v>1377.1333333333337</v>
      </c>
    </row>
    <row r="71" spans="1:30" x14ac:dyDescent="0.25">
      <c r="A71" s="5" t="s">
        <v>32</v>
      </c>
      <c r="B71" s="6">
        <v>11138</v>
      </c>
      <c r="C71" s="6">
        <v>371</v>
      </c>
      <c r="D71" s="6">
        <v>345</v>
      </c>
      <c r="E71" s="6">
        <v>39.5</v>
      </c>
      <c r="F71" s="6">
        <v>85.7</v>
      </c>
      <c r="G71" s="6">
        <v>807</v>
      </c>
      <c r="H71" s="6">
        <v>22.8</v>
      </c>
      <c r="I71" s="6">
        <v>96.9</v>
      </c>
      <c r="J71" s="6">
        <v>1851</v>
      </c>
      <c r="K71" s="6">
        <v>139.6</v>
      </c>
      <c r="L71" s="6">
        <v>89.1</v>
      </c>
      <c r="M71" s="88"/>
      <c r="N71" s="88"/>
      <c r="O71" s="2"/>
      <c r="W71" s="7">
        <v>1.44</v>
      </c>
      <c r="X71" s="31"/>
      <c r="AD71" s="101">
        <f t="shared" si="6"/>
        <v>3991.96</v>
      </c>
    </row>
    <row r="72" spans="1:30" ht="13" thickBot="1" x14ac:dyDescent="0.3">
      <c r="A72" s="5" t="s">
        <v>33</v>
      </c>
      <c r="B72" s="6">
        <v>11994</v>
      </c>
      <c r="C72" s="6">
        <v>386.9</v>
      </c>
      <c r="D72" s="6">
        <v>302.5</v>
      </c>
      <c r="E72" s="6">
        <v>31.3</v>
      </c>
      <c r="F72" s="6">
        <v>88.8</v>
      </c>
      <c r="G72" s="6">
        <v>472.5</v>
      </c>
      <c r="H72" s="6">
        <v>19</v>
      </c>
      <c r="I72" s="6">
        <v>95.9</v>
      </c>
      <c r="J72" s="6">
        <v>891.7</v>
      </c>
      <c r="K72" s="6">
        <v>111.3</v>
      </c>
      <c r="L72" s="6">
        <v>87.5</v>
      </c>
      <c r="M72" s="88"/>
      <c r="N72" s="88"/>
      <c r="O72" s="2"/>
      <c r="W72" s="7">
        <v>1.41</v>
      </c>
      <c r="X72" s="31"/>
      <c r="AD72" s="101">
        <f t="shared" si="6"/>
        <v>2437.4699999999998</v>
      </c>
    </row>
    <row r="73" spans="1:30" ht="13" thickTop="1" x14ac:dyDescent="0.25">
      <c r="A73" s="8" t="s">
        <v>46</v>
      </c>
      <c r="B73" s="49">
        <f>SUM(B61:B72)</f>
        <v>130676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88"/>
      <c r="N73" s="88"/>
      <c r="O73" s="2"/>
      <c r="W73" s="9"/>
      <c r="X73" s="31"/>
      <c r="AD73" s="103"/>
    </row>
    <row r="74" spans="1:30" ht="13" thickBot="1" x14ac:dyDescent="0.3">
      <c r="A74" s="11" t="s">
        <v>47</v>
      </c>
      <c r="B74" s="12">
        <f>AVERAGE(B61:B72)</f>
        <v>10889.666666666666</v>
      </c>
      <c r="C74" s="12">
        <f t="shared" ref="C74:J74" si="7">AVERAGE(C61:C72)</f>
        <v>356.62249999999995</v>
      </c>
      <c r="D74" s="12">
        <f t="shared" si="7"/>
        <v>423.2</v>
      </c>
      <c r="E74" s="12">
        <f>AVERAGE(E61:E72)</f>
        <v>42.554545454545455</v>
      </c>
      <c r="F74" s="12">
        <f>AVERAGE(F61:F72)</f>
        <v>87.727000000000004</v>
      </c>
      <c r="G74" s="12">
        <f>AVERAGE(G61:G72)</f>
        <v>536.6</v>
      </c>
      <c r="H74" s="27">
        <f>AVERAGE(H61:H72)</f>
        <v>29.918181818181822</v>
      </c>
      <c r="I74" s="12">
        <f>AVERAGE(I61:I72)</f>
        <v>94.49499999999999</v>
      </c>
      <c r="J74" s="12">
        <f t="shared" si="7"/>
        <v>1069.1600000000003</v>
      </c>
      <c r="K74" s="12">
        <f>AVERAGE(K61:K72)</f>
        <v>107.93636363636364</v>
      </c>
      <c r="L74" s="12">
        <f>AVERAGE(L61:L72)</f>
        <v>88.855000000000004</v>
      </c>
      <c r="M74" s="88"/>
      <c r="N74" s="88"/>
      <c r="O74" s="2"/>
      <c r="W74" s="26">
        <f>AVERAGE(W61:W72)</f>
        <v>1.3663333333333332</v>
      </c>
      <c r="X74" s="31"/>
      <c r="AD74" s="104">
        <f>AVERAGE(AD61:AD72)</f>
        <v>2111.5241666666666</v>
      </c>
    </row>
    <row r="75" spans="1:30" ht="13" thickTop="1" x14ac:dyDescent="0.25"/>
    <row r="77" spans="1:30" ht="13" thickBot="1" x14ac:dyDescent="0.3"/>
    <row r="78" spans="1:30" ht="13" thickTop="1" x14ac:dyDescent="0.25">
      <c r="A78" s="20" t="s">
        <v>5</v>
      </c>
      <c r="B78" s="21" t="s">
        <v>6</v>
      </c>
      <c r="C78" s="21" t="s">
        <v>6</v>
      </c>
      <c r="D78" s="32" t="s">
        <v>8</v>
      </c>
      <c r="E78" s="21" t="s">
        <v>9</v>
      </c>
      <c r="F78" s="21" t="s">
        <v>2</v>
      </c>
      <c r="G78" s="21" t="s">
        <v>10</v>
      </c>
      <c r="H78" s="21" t="s">
        <v>11</v>
      </c>
      <c r="I78" s="21" t="s">
        <v>3</v>
      </c>
      <c r="J78" s="21" t="s">
        <v>12</v>
      </c>
      <c r="K78" s="21" t="s">
        <v>13</v>
      </c>
      <c r="L78" s="21" t="s">
        <v>14</v>
      </c>
      <c r="M78" s="90"/>
      <c r="N78" s="90"/>
      <c r="O78" s="4"/>
      <c r="W78" s="22" t="s">
        <v>48</v>
      </c>
      <c r="X78" s="22" t="s">
        <v>41</v>
      </c>
      <c r="Y78" s="71" t="s">
        <v>49</v>
      </c>
      <c r="Z78" s="72" t="s">
        <v>50</v>
      </c>
      <c r="AA78" s="73" t="s">
        <v>51</v>
      </c>
      <c r="AB78" s="74" t="s">
        <v>49</v>
      </c>
      <c r="AC78" s="73" t="s">
        <v>49</v>
      </c>
      <c r="AD78" s="71" t="s">
        <v>148</v>
      </c>
    </row>
    <row r="79" spans="1:30" ht="13" thickBot="1" x14ac:dyDescent="0.3">
      <c r="A79" s="17" t="s">
        <v>52</v>
      </c>
      <c r="B79" s="18" t="s">
        <v>17</v>
      </c>
      <c r="C79" s="19" t="s">
        <v>18</v>
      </c>
      <c r="D79" s="18" t="s">
        <v>19</v>
      </c>
      <c r="E79" s="18" t="s">
        <v>19</v>
      </c>
      <c r="F79" s="23" t="s">
        <v>20</v>
      </c>
      <c r="G79" s="18" t="s">
        <v>19</v>
      </c>
      <c r="H79" s="18" t="s">
        <v>19</v>
      </c>
      <c r="I79" s="23" t="s">
        <v>20</v>
      </c>
      <c r="J79" s="18" t="s">
        <v>19</v>
      </c>
      <c r="K79" s="18" t="s">
        <v>19</v>
      </c>
      <c r="L79" s="23" t="s">
        <v>20</v>
      </c>
      <c r="M79" s="90"/>
      <c r="N79" s="90"/>
      <c r="O79" s="4"/>
      <c r="W79" s="19" t="s">
        <v>53</v>
      </c>
      <c r="X79" s="19" t="s">
        <v>21</v>
      </c>
      <c r="Y79" s="75" t="s">
        <v>6</v>
      </c>
      <c r="Z79" s="76" t="s">
        <v>54</v>
      </c>
      <c r="AA79" s="77" t="s">
        <v>55</v>
      </c>
      <c r="AB79" s="78" t="s">
        <v>56</v>
      </c>
      <c r="AC79" s="77" t="s">
        <v>57</v>
      </c>
      <c r="AD79" s="99" t="s">
        <v>149</v>
      </c>
    </row>
    <row r="80" spans="1:30" ht="13" thickTop="1" x14ac:dyDescent="0.25">
      <c r="A80" s="5" t="s">
        <v>22</v>
      </c>
      <c r="B80" s="6">
        <v>10980</v>
      </c>
      <c r="C80" s="6">
        <v>354.19</v>
      </c>
      <c r="D80" s="6">
        <v>227.5</v>
      </c>
      <c r="E80" s="6">
        <v>49.5</v>
      </c>
      <c r="F80" s="6">
        <v>78</v>
      </c>
      <c r="G80" s="6">
        <v>505</v>
      </c>
      <c r="H80" s="6">
        <v>24.5</v>
      </c>
      <c r="I80" s="6">
        <v>95.1</v>
      </c>
      <c r="J80" s="6">
        <v>1005.5</v>
      </c>
      <c r="K80" s="6">
        <v>216.1</v>
      </c>
      <c r="L80" s="6">
        <v>79</v>
      </c>
      <c r="M80" s="88"/>
      <c r="N80" s="88"/>
      <c r="O80" s="2"/>
      <c r="W80" s="6">
        <v>16309</v>
      </c>
      <c r="X80" s="7">
        <f t="shared" ref="X80:X91" si="8">W80/B80</f>
        <v>1.4853369763205828</v>
      </c>
      <c r="Y80" s="79">
        <f>C80/$C$2</f>
        <v>0.40478857142857144</v>
      </c>
      <c r="Z80" s="80">
        <f>(C80*D80)/1000</f>
        <v>80.578225000000003</v>
      </c>
      <c r="AA80" s="81">
        <f>(Z80)/$E$3</f>
        <v>0.2302235</v>
      </c>
      <c r="AB80" s="82">
        <f>(C80*G80)/1000</f>
        <v>178.86595</v>
      </c>
      <c r="AC80" s="81">
        <f>(AB80)/$G$3</f>
        <v>0.51104557142857143</v>
      </c>
      <c r="AD80" s="101">
        <f>(0.8*C80*G80)/60</f>
        <v>2384.8793333333333</v>
      </c>
    </row>
    <row r="81" spans="1:30" x14ac:dyDescent="0.25">
      <c r="A81" s="5" t="s">
        <v>23</v>
      </c>
      <c r="B81" s="6">
        <v>9782</v>
      </c>
      <c r="C81" s="6">
        <v>349.36</v>
      </c>
      <c r="D81" s="6">
        <v>507.5</v>
      </c>
      <c r="E81" s="6">
        <v>55</v>
      </c>
      <c r="F81" s="6">
        <v>86.7</v>
      </c>
      <c r="G81" s="6">
        <v>602.5</v>
      </c>
      <c r="H81" s="6">
        <v>26.8</v>
      </c>
      <c r="I81" s="6">
        <v>95.2</v>
      </c>
      <c r="J81" s="6">
        <v>1704</v>
      </c>
      <c r="K81" s="6">
        <v>211.1</v>
      </c>
      <c r="L81" s="6">
        <v>82.6</v>
      </c>
      <c r="M81" s="88"/>
      <c r="N81" s="88"/>
      <c r="O81" s="2"/>
      <c r="W81" s="6">
        <v>16251</v>
      </c>
      <c r="X81" s="7">
        <f t="shared" si="8"/>
        <v>1.6613167041504804</v>
      </c>
      <c r="Y81" s="79">
        <f t="shared" ref="Y81:Y91" si="9">C81/$C$2</f>
        <v>0.39926857142857142</v>
      </c>
      <c r="Z81" s="80">
        <f t="shared" ref="Z81:Z91" si="10">(C81*D81)/1000</f>
        <v>177.30020000000002</v>
      </c>
      <c r="AA81" s="81">
        <f t="shared" ref="AA81:AA91" si="11">(Z81)/$E$3</f>
        <v>0.50657200000000002</v>
      </c>
      <c r="AB81" s="82">
        <f t="shared" ref="AB81:AB91" si="12">(C81*G81)/1000</f>
        <v>210.48939999999999</v>
      </c>
      <c r="AC81" s="81">
        <f t="shared" ref="AC81:AC91" si="13">(AB81)/$G$3</f>
        <v>0.60139828571428566</v>
      </c>
      <c r="AD81" s="101">
        <f t="shared" ref="AD81:AD91" si="14">(0.8*C81*G81)/60</f>
        <v>2806.525333333333</v>
      </c>
    </row>
    <row r="82" spans="1:30" x14ac:dyDescent="0.25">
      <c r="A82" s="5" t="s">
        <v>24</v>
      </c>
      <c r="B82" s="6">
        <v>10626</v>
      </c>
      <c r="C82" s="6">
        <v>342.77</v>
      </c>
      <c r="D82" s="6">
        <v>292.5</v>
      </c>
      <c r="E82" s="6">
        <v>32.5</v>
      </c>
      <c r="F82" s="6">
        <v>85</v>
      </c>
      <c r="G82" s="6">
        <v>625</v>
      </c>
      <c r="H82" s="6">
        <v>12.8</v>
      </c>
      <c r="I82" s="6">
        <v>97.8</v>
      </c>
      <c r="J82" s="6">
        <v>967.2</v>
      </c>
      <c r="K82" s="6">
        <v>153.6</v>
      </c>
      <c r="L82" s="6">
        <v>84.3</v>
      </c>
      <c r="M82" s="88"/>
      <c r="N82" s="88"/>
      <c r="O82" s="2"/>
      <c r="W82" s="6">
        <v>16515</v>
      </c>
      <c r="X82" s="7">
        <f t="shared" si="8"/>
        <v>1.554206662902315</v>
      </c>
      <c r="Y82" s="79">
        <f t="shared" si="9"/>
        <v>0.39173714285714284</v>
      </c>
      <c r="Z82" s="80">
        <f t="shared" si="10"/>
        <v>100.26022499999999</v>
      </c>
      <c r="AA82" s="81">
        <f t="shared" si="11"/>
        <v>0.28645778571428571</v>
      </c>
      <c r="AB82" s="82">
        <f t="shared" si="12"/>
        <v>214.23124999999999</v>
      </c>
      <c r="AC82" s="81">
        <f t="shared" si="13"/>
        <v>0.61208928571428567</v>
      </c>
      <c r="AD82" s="101">
        <f t="shared" si="14"/>
        <v>2856.4166666666665</v>
      </c>
    </row>
    <row r="83" spans="1:30" x14ac:dyDescent="0.25">
      <c r="A83" s="5" t="s">
        <v>25</v>
      </c>
      <c r="B83" s="6">
        <v>10467</v>
      </c>
      <c r="C83" s="6">
        <v>349</v>
      </c>
      <c r="D83" s="6">
        <v>362.5</v>
      </c>
      <c r="E83" s="6">
        <v>32</v>
      </c>
      <c r="F83" s="6">
        <v>90.9</v>
      </c>
      <c r="G83" s="6">
        <v>460</v>
      </c>
      <c r="H83" s="6">
        <v>15.5</v>
      </c>
      <c r="I83" s="6">
        <v>96.1</v>
      </c>
      <c r="J83" s="6">
        <v>726.6</v>
      </c>
      <c r="K83" s="6">
        <v>144</v>
      </c>
      <c r="L83" s="6">
        <v>76.2</v>
      </c>
      <c r="M83" s="88"/>
      <c r="N83" s="88"/>
      <c r="O83" s="2"/>
      <c r="W83" s="6">
        <v>14628</v>
      </c>
      <c r="X83" s="7">
        <f t="shared" si="8"/>
        <v>1.3975351103468043</v>
      </c>
      <c r="Y83" s="79">
        <f t="shared" si="9"/>
        <v>0.39885714285714285</v>
      </c>
      <c r="Z83" s="80">
        <f t="shared" si="10"/>
        <v>126.5125</v>
      </c>
      <c r="AA83" s="81">
        <f t="shared" si="11"/>
        <v>0.36146428571428574</v>
      </c>
      <c r="AB83" s="82">
        <f t="shared" si="12"/>
        <v>160.54</v>
      </c>
      <c r="AC83" s="81">
        <f t="shared" si="13"/>
        <v>0.45868571428571425</v>
      </c>
      <c r="AD83" s="101">
        <f t="shared" si="14"/>
        <v>2140.5333333333333</v>
      </c>
    </row>
    <row r="84" spans="1:30" x14ac:dyDescent="0.25">
      <c r="A84" s="5" t="s">
        <v>26</v>
      </c>
      <c r="B84" s="6">
        <v>13877</v>
      </c>
      <c r="C84" s="6">
        <v>448</v>
      </c>
      <c r="D84" s="6">
        <v>327.5</v>
      </c>
      <c r="E84" s="6">
        <v>27</v>
      </c>
      <c r="F84" s="6">
        <v>91</v>
      </c>
      <c r="G84" s="6">
        <v>312.5</v>
      </c>
      <c r="H84" s="6">
        <v>16.8</v>
      </c>
      <c r="I84" s="6">
        <v>94.3</v>
      </c>
      <c r="J84" s="6">
        <v>662.4</v>
      </c>
      <c r="K84" s="6">
        <v>115.2</v>
      </c>
      <c r="L84" s="6">
        <v>78.3</v>
      </c>
      <c r="M84" s="88"/>
      <c r="N84" s="88"/>
      <c r="O84" s="2"/>
      <c r="W84" s="6">
        <v>15828</v>
      </c>
      <c r="X84" s="7">
        <f t="shared" si="8"/>
        <v>1.140592347049074</v>
      </c>
      <c r="Y84" s="79">
        <f t="shared" si="9"/>
        <v>0.51200000000000001</v>
      </c>
      <c r="Z84" s="80">
        <f t="shared" si="10"/>
        <v>146.72</v>
      </c>
      <c r="AA84" s="81">
        <f t="shared" si="11"/>
        <v>0.41920000000000002</v>
      </c>
      <c r="AB84" s="82">
        <f t="shared" si="12"/>
        <v>140</v>
      </c>
      <c r="AC84" s="81">
        <f t="shared" si="13"/>
        <v>0.4</v>
      </c>
      <c r="AD84" s="101">
        <f t="shared" si="14"/>
        <v>1866.666666666667</v>
      </c>
    </row>
    <row r="85" spans="1:30" x14ac:dyDescent="0.25">
      <c r="A85" s="5" t="s">
        <v>27</v>
      </c>
      <c r="B85" s="6">
        <v>10700</v>
      </c>
      <c r="C85" s="6">
        <v>357</v>
      </c>
      <c r="D85" s="6">
        <v>285</v>
      </c>
      <c r="E85" s="6">
        <v>46.5</v>
      </c>
      <c r="F85" s="6">
        <v>83.9</v>
      </c>
      <c r="G85" s="6">
        <v>320</v>
      </c>
      <c r="H85" s="6">
        <v>7.5</v>
      </c>
      <c r="I85" s="6">
        <v>97.7</v>
      </c>
      <c r="J85" s="6">
        <v>595</v>
      </c>
      <c r="K85" s="6">
        <v>96</v>
      </c>
      <c r="L85" s="6">
        <v>83.9</v>
      </c>
      <c r="M85" s="88"/>
      <c r="N85" s="88"/>
      <c r="O85" s="2"/>
      <c r="W85" s="6">
        <v>14063</v>
      </c>
      <c r="X85" s="7">
        <f t="shared" si="8"/>
        <v>1.3142990654205609</v>
      </c>
      <c r="Y85" s="79">
        <f t="shared" si="9"/>
        <v>0.40799999999999997</v>
      </c>
      <c r="Z85" s="80">
        <f t="shared" si="10"/>
        <v>101.745</v>
      </c>
      <c r="AA85" s="81">
        <f t="shared" si="11"/>
        <v>0.29070000000000001</v>
      </c>
      <c r="AB85" s="82">
        <f t="shared" si="12"/>
        <v>114.24</v>
      </c>
      <c r="AC85" s="81">
        <f t="shared" si="13"/>
        <v>0.32639999999999997</v>
      </c>
      <c r="AD85" s="101">
        <f t="shared" si="14"/>
        <v>1523.2</v>
      </c>
    </row>
    <row r="86" spans="1:30" x14ac:dyDescent="0.25">
      <c r="A86" s="5" t="s">
        <v>28</v>
      </c>
      <c r="B86" s="6">
        <v>14915</v>
      </c>
      <c r="C86" s="6">
        <v>481</v>
      </c>
      <c r="D86" s="6">
        <v>210</v>
      </c>
      <c r="E86" s="6">
        <v>47</v>
      </c>
      <c r="F86" s="6">
        <v>77.3</v>
      </c>
      <c r="G86" s="6">
        <v>342.5</v>
      </c>
      <c r="H86" s="6">
        <v>8.8000000000000007</v>
      </c>
      <c r="I86" s="6">
        <v>97.2</v>
      </c>
      <c r="J86" s="6">
        <v>693.1</v>
      </c>
      <c r="K86" s="6">
        <v>76.7</v>
      </c>
      <c r="L86" s="6">
        <v>89.1</v>
      </c>
      <c r="M86" s="88"/>
      <c r="N86" s="88"/>
      <c r="O86" s="2"/>
      <c r="W86" s="6">
        <v>11293</v>
      </c>
      <c r="X86" s="7">
        <f t="shared" si="8"/>
        <v>0.75715722427086829</v>
      </c>
      <c r="Y86" s="79">
        <f t="shared" si="9"/>
        <v>0.54971428571428571</v>
      </c>
      <c r="Z86" s="80">
        <f t="shared" si="10"/>
        <v>101.01</v>
      </c>
      <c r="AA86" s="81">
        <f t="shared" si="11"/>
        <v>0.28860000000000002</v>
      </c>
      <c r="AB86" s="82">
        <f t="shared" si="12"/>
        <v>164.74250000000001</v>
      </c>
      <c r="AC86" s="81">
        <f t="shared" si="13"/>
        <v>0.47069285714285714</v>
      </c>
      <c r="AD86" s="101">
        <f t="shared" si="14"/>
        <v>2196.5666666666666</v>
      </c>
    </row>
    <row r="87" spans="1:30" x14ac:dyDescent="0.25">
      <c r="A87" s="5" t="s">
        <v>29</v>
      </c>
      <c r="B87" s="6">
        <v>12735</v>
      </c>
      <c r="C87" s="6">
        <v>411</v>
      </c>
      <c r="D87" s="6">
        <v>270</v>
      </c>
      <c r="E87" s="6">
        <v>30</v>
      </c>
      <c r="F87" s="6">
        <v>87.9</v>
      </c>
      <c r="G87" s="6">
        <v>550</v>
      </c>
      <c r="H87" s="6">
        <v>19</v>
      </c>
      <c r="I87" s="6">
        <v>96.8</v>
      </c>
      <c r="J87" s="6">
        <v>1065</v>
      </c>
      <c r="K87" s="6">
        <v>90</v>
      </c>
      <c r="L87" s="6">
        <v>91.5</v>
      </c>
      <c r="M87" s="88"/>
      <c r="N87" s="88"/>
      <c r="O87" s="2"/>
      <c r="W87" s="6">
        <v>12248</v>
      </c>
      <c r="X87" s="7">
        <f t="shared" si="8"/>
        <v>0.96175893207695329</v>
      </c>
      <c r="Y87" s="79">
        <f t="shared" si="9"/>
        <v>0.4697142857142857</v>
      </c>
      <c r="Z87" s="80">
        <f t="shared" si="10"/>
        <v>110.97</v>
      </c>
      <c r="AA87" s="81">
        <f t="shared" si="11"/>
        <v>0.31705714285714287</v>
      </c>
      <c r="AB87" s="82">
        <f t="shared" si="12"/>
        <v>226.05</v>
      </c>
      <c r="AC87" s="81">
        <f t="shared" si="13"/>
        <v>0.64585714285714291</v>
      </c>
      <c r="AD87" s="101">
        <f t="shared" si="14"/>
        <v>3014</v>
      </c>
    </row>
    <row r="88" spans="1:30" x14ac:dyDescent="0.25">
      <c r="A88" s="5" t="s">
        <v>30</v>
      </c>
      <c r="B88" s="6">
        <v>14371</v>
      </c>
      <c r="C88" s="6">
        <v>479</v>
      </c>
      <c r="D88" s="6">
        <v>160</v>
      </c>
      <c r="E88" s="6">
        <v>33</v>
      </c>
      <c r="F88" s="6">
        <v>79.400000000000006</v>
      </c>
      <c r="G88" s="6">
        <v>220</v>
      </c>
      <c r="H88" s="6">
        <v>22</v>
      </c>
      <c r="I88" s="6">
        <v>90</v>
      </c>
      <c r="J88" s="6">
        <v>691</v>
      </c>
      <c r="K88" s="6">
        <v>58</v>
      </c>
      <c r="L88" s="6">
        <v>91.7</v>
      </c>
      <c r="M88" s="88"/>
      <c r="N88" s="88"/>
      <c r="O88" s="2"/>
      <c r="W88" s="6">
        <v>11864</v>
      </c>
      <c r="X88" s="7">
        <f t="shared" si="8"/>
        <v>0.82555145779695216</v>
      </c>
      <c r="Y88" s="79">
        <f t="shared" si="9"/>
        <v>0.54742857142857138</v>
      </c>
      <c r="Z88" s="80">
        <f t="shared" si="10"/>
        <v>76.64</v>
      </c>
      <c r="AA88" s="81">
        <f t="shared" si="11"/>
        <v>0.21897142857142857</v>
      </c>
      <c r="AB88" s="82">
        <f t="shared" si="12"/>
        <v>105.38</v>
      </c>
      <c r="AC88" s="81">
        <f t="shared" si="13"/>
        <v>0.30108571428571429</v>
      </c>
      <c r="AD88" s="101">
        <f t="shared" si="14"/>
        <v>1405.0666666666668</v>
      </c>
    </row>
    <row r="89" spans="1:30" x14ac:dyDescent="0.25">
      <c r="A89" s="5" t="s">
        <v>31</v>
      </c>
      <c r="B89" s="6">
        <v>14218</v>
      </c>
      <c r="C89" s="6">
        <v>459</v>
      </c>
      <c r="D89" s="6">
        <v>177.5</v>
      </c>
      <c r="E89" s="6">
        <v>35</v>
      </c>
      <c r="F89" s="6">
        <v>77.400000000000006</v>
      </c>
      <c r="G89" s="6">
        <v>287.5</v>
      </c>
      <c r="H89" s="6">
        <v>35</v>
      </c>
      <c r="I89" s="6">
        <v>95</v>
      </c>
      <c r="J89" s="6">
        <v>556.5</v>
      </c>
      <c r="K89" s="6">
        <v>144</v>
      </c>
      <c r="L89" s="6">
        <v>74.7</v>
      </c>
      <c r="M89" s="88"/>
      <c r="N89" s="88"/>
      <c r="O89" s="2"/>
      <c r="W89" s="6">
        <v>12016</v>
      </c>
      <c r="X89" s="7">
        <f t="shared" si="8"/>
        <v>0.84512589675059779</v>
      </c>
      <c r="Y89" s="79">
        <f t="shared" si="9"/>
        <v>0.52457142857142858</v>
      </c>
      <c r="Z89" s="80">
        <f t="shared" si="10"/>
        <v>81.472499999999997</v>
      </c>
      <c r="AA89" s="81">
        <f t="shared" si="11"/>
        <v>0.23277857142857142</v>
      </c>
      <c r="AB89" s="82">
        <f t="shared" si="12"/>
        <v>131.96250000000001</v>
      </c>
      <c r="AC89" s="81">
        <f t="shared" si="13"/>
        <v>0.37703571428571431</v>
      </c>
      <c r="AD89" s="101">
        <f t="shared" si="14"/>
        <v>1759.5000000000002</v>
      </c>
    </row>
    <row r="90" spans="1:30" x14ac:dyDescent="0.25">
      <c r="A90" s="5" t="s">
        <v>32</v>
      </c>
      <c r="B90" s="6">
        <v>13074</v>
      </c>
      <c r="C90" s="6">
        <v>422</v>
      </c>
      <c r="D90" s="6">
        <v>270</v>
      </c>
      <c r="E90" s="6">
        <v>29</v>
      </c>
      <c r="F90" s="6">
        <v>89</v>
      </c>
      <c r="G90" s="6">
        <v>412.5</v>
      </c>
      <c r="H90" s="6">
        <v>19</v>
      </c>
      <c r="I90" s="6">
        <v>96</v>
      </c>
      <c r="J90" s="6">
        <v>670</v>
      </c>
      <c r="K90" s="6">
        <v>62</v>
      </c>
      <c r="L90" s="6">
        <v>86</v>
      </c>
      <c r="M90" s="88"/>
      <c r="N90" s="88"/>
      <c r="O90" s="2"/>
      <c r="W90" s="6">
        <v>11973</v>
      </c>
      <c r="X90" s="7">
        <f t="shared" si="8"/>
        <v>0.91578705828361628</v>
      </c>
      <c r="Y90" s="79">
        <f t="shared" si="9"/>
        <v>0.48228571428571426</v>
      </c>
      <c r="Z90" s="80">
        <f t="shared" si="10"/>
        <v>113.94</v>
      </c>
      <c r="AA90" s="81">
        <f t="shared" si="11"/>
        <v>0.32554285714285713</v>
      </c>
      <c r="AB90" s="82">
        <f t="shared" si="12"/>
        <v>174.07499999999999</v>
      </c>
      <c r="AC90" s="81">
        <f t="shared" si="13"/>
        <v>0.49735714285714283</v>
      </c>
      <c r="AD90" s="101">
        <f t="shared" si="14"/>
        <v>2321</v>
      </c>
    </row>
    <row r="91" spans="1:30" ht="13" thickBot="1" x14ac:dyDescent="0.3">
      <c r="A91" s="5" t="s">
        <v>33</v>
      </c>
      <c r="B91" s="6">
        <v>11413</v>
      </c>
      <c r="C91" s="6">
        <v>368</v>
      </c>
      <c r="D91" s="6">
        <v>337.5</v>
      </c>
      <c r="E91" s="6">
        <v>48</v>
      </c>
      <c r="F91" s="6">
        <v>86</v>
      </c>
      <c r="G91" s="6">
        <v>445</v>
      </c>
      <c r="H91" s="6">
        <v>21</v>
      </c>
      <c r="I91" s="6">
        <v>95</v>
      </c>
      <c r="J91" s="6">
        <v>920</v>
      </c>
      <c r="K91" s="6">
        <v>97</v>
      </c>
      <c r="L91" s="6">
        <v>89</v>
      </c>
      <c r="M91" s="88"/>
      <c r="N91" s="88"/>
      <c r="O91" s="2"/>
      <c r="W91" s="6">
        <v>15309</v>
      </c>
      <c r="X91" s="7">
        <f t="shared" si="8"/>
        <v>1.3413651099623236</v>
      </c>
      <c r="Y91" s="79">
        <f t="shared" si="9"/>
        <v>0.4205714285714286</v>
      </c>
      <c r="Z91" s="80">
        <f t="shared" si="10"/>
        <v>124.2</v>
      </c>
      <c r="AA91" s="81">
        <f t="shared" si="11"/>
        <v>0.35485714285714287</v>
      </c>
      <c r="AB91" s="82">
        <f t="shared" si="12"/>
        <v>163.76</v>
      </c>
      <c r="AC91" s="81">
        <f t="shared" si="13"/>
        <v>0.46788571428571424</v>
      </c>
      <c r="AD91" s="101">
        <f t="shared" si="14"/>
        <v>2183.4666666666667</v>
      </c>
    </row>
    <row r="92" spans="1:30" ht="13" thickTop="1" x14ac:dyDescent="0.25">
      <c r="A92" s="8" t="s">
        <v>58</v>
      </c>
      <c r="B92" s="49">
        <f>SUM(B80:B91)</f>
        <v>147158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88"/>
      <c r="N92" s="88"/>
      <c r="O92" s="2"/>
      <c r="W92" s="49">
        <f>SUM(W80:W91)</f>
        <v>168297</v>
      </c>
      <c r="X92" s="9"/>
      <c r="Y92" s="83"/>
      <c r="Z92" s="84"/>
      <c r="AA92" s="85"/>
      <c r="AB92" s="86"/>
      <c r="AC92" s="85"/>
      <c r="AD92" s="103"/>
    </row>
    <row r="93" spans="1:30" ht="13" thickBot="1" x14ac:dyDescent="0.3">
      <c r="A93" s="11" t="s">
        <v>59</v>
      </c>
      <c r="B93" s="12">
        <f>AVERAGE(B80:B91)</f>
        <v>12263.166666666666</v>
      </c>
      <c r="C93" s="12">
        <f t="shared" ref="C93:J93" si="15">AVERAGE(C80:C91)</f>
        <v>401.69333333333333</v>
      </c>
      <c r="D93" s="12">
        <f t="shared" si="15"/>
        <v>285.625</v>
      </c>
      <c r="E93" s="12">
        <f>AVERAGE(E80:E91)</f>
        <v>38.708333333333336</v>
      </c>
      <c r="F93" s="12">
        <f>AVERAGE(F80:F91)</f>
        <v>84.374999999999986</v>
      </c>
      <c r="G93" s="12">
        <f>AVERAGE(G80:G91)</f>
        <v>423.54166666666669</v>
      </c>
      <c r="H93" s="27">
        <f>AVERAGE(H80:H91)</f>
        <v>19.058333333333334</v>
      </c>
      <c r="I93" s="12">
        <f>AVERAGE(I80:I91)</f>
        <v>95.516666666666666</v>
      </c>
      <c r="J93" s="12">
        <f t="shared" si="15"/>
        <v>854.69166666666661</v>
      </c>
      <c r="K93" s="12">
        <f>AVERAGE(K80:K91)</f>
        <v>121.97500000000001</v>
      </c>
      <c r="L93" s="12">
        <f>AVERAGE(L80:L91)</f>
        <v>83.858333333333334</v>
      </c>
      <c r="M93" s="88"/>
      <c r="N93" s="88"/>
      <c r="O93" s="2"/>
      <c r="W93" s="12">
        <f>AVERAGE(W80:W91)</f>
        <v>14024.75</v>
      </c>
      <c r="X93" s="27">
        <f>AVERAGE(X80:X91)</f>
        <v>1.1833360454442607</v>
      </c>
      <c r="Y93" s="79">
        <f t="shared" ref="Y93" si="16">C93/$C$2</f>
        <v>0.45907809523809523</v>
      </c>
      <c r="Z93" s="80">
        <f t="shared" ref="Z93" si="17">(C93*D93)/1000</f>
        <v>114.73365833333332</v>
      </c>
      <c r="AA93" s="87">
        <f t="shared" ref="AA93" si="18">(Z93)/$E$3</f>
        <v>0.32781045238095236</v>
      </c>
      <c r="AB93" s="82">
        <f t="shared" ref="AB93" si="19">(C93*G93)/1000</f>
        <v>170.13386388888887</v>
      </c>
      <c r="AC93" s="87">
        <f t="shared" ref="AC93" si="20">(AB93)/$G$3</f>
        <v>0.48609675396825391</v>
      </c>
      <c r="AD93" s="104">
        <f>AVERAGE(AD80:AD91)</f>
        <v>2204.8184444444446</v>
      </c>
    </row>
    <row r="94" spans="1:30" ht="13" thickTop="1" x14ac:dyDescent="0.25"/>
    <row r="96" spans="1:30" ht="13" thickBot="1" x14ac:dyDescent="0.3"/>
    <row r="97" spans="1:30" ht="13" thickTop="1" x14ac:dyDescent="0.25">
      <c r="A97" s="20" t="s">
        <v>5</v>
      </c>
      <c r="B97" s="21" t="s">
        <v>6</v>
      </c>
      <c r="C97" s="21" t="s">
        <v>6</v>
      </c>
      <c r="D97" s="32" t="s">
        <v>8</v>
      </c>
      <c r="E97" s="21" t="s">
        <v>9</v>
      </c>
      <c r="F97" s="21" t="s">
        <v>2</v>
      </c>
      <c r="G97" s="21" t="s">
        <v>10</v>
      </c>
      <c r="H97" s="21" t="s">
        <v>11</v>
      </c>
      <c r="I97" s="21" t="s">
        <v>3</v>
      </c>
      <c r="J97" s="21" t="s">
        <v>12</v>
      </c>
      <c r="K97" s="21" t="s">
        <v>13</v>
      </c>
      <c r="L97" s="21" t="s">
        <v>14</v>
      </c>
      <c r="M97" s="90"/>
      <c r="N97" s="90"/>
      <c r="O97" s="4"/>
      <c r="W97" s="22" t="s">
        <v>48</v>
      </c>
      <c r="X97" s="22" t="s">
        <v>41</v>
      </c>
      <c r="Y97" s="71" t="s">
        <v>49</v>
      </c>
      <c r="Z97" s="72" t="s">
        <v>50</v>
      </c>
      <c r="AA97" s="73" t="s">
        <v>51</v>
      </c>
      <c r="AB97" s="74" t="s">
        <v>49</v>
      </c>
      <c r="AC97" s="73" t="s">
        <v>49</v>
      </c>
      <c r="AD97" s="71" t="s">
        <v>148</v>
      </c>
    </row>
    <row r="98" spans="1:30" ht="13" thickBot="1" x14ac:dyDescent="0.3">
      <c r="A98" s="17" t="s">
        <v>60</v>
      </c>
      <c r="B98" s="18" t="s">
        <v>17</v>
      </c>
      <c r="C98" s="19" t="s">
        <v>18</v>
      </c>
      <c r="D98" s="18" t="s">
        <v>19</v>
      </c>
      <c r="E98" s="18" t="s">
        <v>19</v>
      </c>
      <c r="F98" s="23" t="s">
        <v>20</v>
      </c>
      <c r="G98" s="18" t="s">
        <v>19</v>
      </c>
      <c r="H98" s="18" t="s">
        <v>19</v>
      </c>
      <c r="I98" s="23" t="s">
        <v>20</v>
      </c>
      <c r="J98" s="18" t="s">
        <v>19</v>
      </c>
      <c r="K98" s="18" t="s">
        <v>19</v>
      </c>
      <c r="L98" s="23" t="s">
        <v>20</v>
      </c>
      <c r="M98" s="90"/>
      <c r="N98" s="90"/>
      <c r="O98" s="4"/>
      <c r="W98" s="19" t="s">
        <v>53</v>
      </c>
      <c r="X98" s="19" t="s">
        <v>21</v>
      </c>
      <c r="Y98" s="75" t="s">
        <v>6</v>
      </c>
      <c r="Z98" s="76" t="s">
        <v>54</v>
      </c>
      <c r="AA98" s="77" t="s">
        <v>55</v>
      </c>
      <c r="AB98" s="78" t="s">
        <v>56</v>
      </c>
      <c r="AC98" s="77" t="s">
        <v>57</v>
      </c>
      <c r="AD98" s="99" t="s">
        <v>149</v>
      </c>
    </row>
    <row r="99" spans="1:30" ht="13" thickTop="1" x14ac:dyDescent="0.25">
      <c r="A99" s="5" t="s">
        <v>22</v>
      </c>
      <c r="B99" s="6">
        <v>11793</v>
      </c>
      <c r="C99" s="6">
        <v>380</v>
      </c>
      <c r="D99" s="6">
        <v>440</v>
      </c>
      <c r="E99" s="6">
        <v>53</v>
      </c>
      <c r="F99" s="6">
        <v>87</v>
      </c>
      <c r="G99" s="6">
        <v>440</v>
      </c>
      <c r="H99" s="6">
        <v>24</v>
      </c>
      <c r="I99" s="6">
        <v>94</v>
      </c>
      <c r="J99" s="6">
        <v>926</v>
      </c>
      <c r="K99" s="6">
        <v>115</v>
      </c>
      <c r="L99" s="6">
        <v>87</v>
      </c>
      <c r="M99" s="88"/>
      <c r="N99" s="88"/>
      <c r="O99" s="2"/>
      <c r="W99" s="6">
        <v>14217</v>
      </c>
      <c r="X99" s="7">
        <f t="shared" ref="X99:X110" si="21">W99/B99</f>
        <v>1.2055456626812515</v>
      </c>
      <c r="Y99" s="79">
        <f>C99/$C$2</f>
        <v>0.43428571428571427</v>
      </c>
      <c r="Z99" s="80">
        <f>(C99*D99)/1000</f>
        <v>167.2</v>
      </c>
      <c r="AA99" s="81">
        <f>(Z99)/$E$3</f>
        <v>0.4777142857142857</v>
      </c>
      <c r="AB99" s="82">
        <f>(C99*G99)/1000</f>
        <v>167.2</v>
      </c>
      <c r="AC99" s="81">
        <f>(AB99)/$G$3</f>
        <v>0.4777142857142857</v>
      </c>
      <c r="AD99" s="101">
        <f>(0.8*C99*G99)/60</f>
        <v>2229.3333333333335</v>
      </c>
    </row>
    <row r="100" spans="1:30" x14ac:dyDescent="0.25">
      <c r="A100" s="5" t="s">
        <v>23</v>
      </c>
      <c r="B100" s="6">
        <v>9175</v>
      </c>
      <c r="C100" s="6">
        <v>328</v>
      </c>
      <c r="D100" s="6">
        <v>370</v>
      </c>
      <c r="E100" s="6">
        <v>66</v>
      </c>
      <c r="F100" s="6">
        <v>82</v>
      </c>
      <c r="G100" s="6">
        <v>403</v>
      </c>
      <c r="H100" s="6">
        <v>26</v>
      </c>
      <c r="I100" s="6">
        <v>92</v>
      </c>
      <c r="J100" s="6">
        <v>818</v>
      </c>
      <c r="K100" s="6">
        <v>144</v>
      </c>
      <c r="L100" s="6">
        <v>83</v>
      </c>
      <c r="M100" s="88"/>
      <c r="N100" s="88"/>
      <c r="O100" s="2"/>
      <c r="W100" s="6">
        <v>12646</v>
      </c>
      <c r="X100" s="7">
        <f t="shared" si="21"/>
        <v>1.3783106267029972</v>
      </c>
      <c r="Y100" s="79">
        <f t="shared" ref="Y100:Y110" si="22">C100/$C$2</f>
        <v>0.37485714285714283</v>
      </c>
      <c r="Z100" s="80">
        <f t="shared" ref="Z100:Z110" si="23">(C100*D100)/1000</f>
        <v>121.36</v>
      </c>
      <c r="AA100" s="81">
        <f t="shared" ref="AA100:AA110" si="24">(Z100)/$E$3</f>
        <v>0.34674285714285713</v>
      </c>
      <c r="AB100" s="82">
        <f t="shared" ref="AB100:AB110" si="25">(C100*G100)/1000</f>
        <v>132.184</v>
      </c>
      <c r="AC100" s="81">
        <f t="shared" ref="AC100:AC110" si="26">(AB100)/$G$3</f>
        <v>0.37766857142857141</v>
      </c>
      <c r="AD100" s="101">
        <f t="shared" ref="AD100:AD110" si="27">(0.8*C100*G100)/60</f>
        <v>1762.4533333333336</v>
      </c>
    </row>
    <row r="101" spans="1:30" x14ac:dyDescent="0.25">
      <c r="A101" s="5" t="s">
        <v>24</v>
      </c>
      <c r="B101" s="6">
        <v>12586</v>
      </c>
      <c r="C101" s="6">
        <v>406</v>
      </c>
      <c r="D101" s="6">
        <v>385</v>
      </c>
      <c r="E101" s="6">
        <v>44</v>
      </c>
      <c r="F101" s="6">
        <v>89</v>
      </c>
      <c r="G101" s="6">
        <v>438</v>
      </c>
      <c r="H101" s="6">
        <v>17</v>
      </c>
      <c r="I101" s="6">
        <v>96</v>
      </c>
      <c r="J101" s="6">
        <v>853</v>
      </c>
      <c r="K101" s="6">
        <v>149</v>
      </c>
      <c r="L101" s="6">
        <v>81</v>
      </c>
      <c r="M101" s="88"/>
      <c r="N101" s="88"/>
      <c r="O101" s="2"/>
      <c r="W101" s="6">
        <v>14066</v>
      </c>
      <c r="X101" s="7">
        <f t="shared" si="21"/>
        <v>1.1175909740982044</v>
      </c>
      <c r="Y101" s="79">
        <f t="shared" si="22"/>
        <v>0.46400000000000002</v>
      </c>
      <c r="Z101" s="80">
        <f t="shared" si="23"/>
        <v>156.31</v>
      </c>
      <c r="AA101" s="81">
        <f t="shared" si="24"/>
        <v>0.4466</v>
      </c>
      <c r="AB101" s="82">
        <f t="shared" si="25"/>
        <v>177.828</v>
      </c>
      <c r="AC101" s="81">
        <f t="shared" si="26"/>
        <v>0.50807999999999998</v>
      </c>
      <c r="AD101" s="101">
        <f t="shared" si="27"/>
        <v>2371.04</v>
      </c>
    </row>
    <row r="102" spans="1:30" x14ac:dyDescent="0.25">
      <c r="A102" s="5" t="s">
        <v>25</v>
      </c>
      <c r="B102" s="6">
        <v>14325</v>
      </c>
      <c r="C102" s="6">
        <v>478</v>
      </c>
      <c r="D102" s="6">
        <v>320</v>
      </c>
      <c r="E102" s="6">
        <v>36</v>
      </c>
      <c r="F102" s="6">
        <v>88</v>
      </c>
      <c r="G102" s="6">
        <v>415</v>
      </c>
      <c r="H102" s="6">
        <v>25</v>
      </c>
      <c r="I102" s="6">
        <v>94</v>
      </c>
      <c r="J102" s="6">
        <v>845</v>
      </c>
      <c r="K102" s="6">
        <v>134</v>
      </c>
      <c r="L102" s="6">
        <v>84</v>
      </c>
      <c r="M102" s="88"/>
      <c r="N102" s="88"/>
      <c r="O102" s="2"/>
      <c r="W102" s="6">
        <v>12989</v>
      </c>
      <c r="X102" s="7">
        <f t="shared" si="21"/>
        <v>0.90673647469458984</v>
      </c>
      <c r="Y102" s="79">
        <f t="shared" si="22"/>
        <v>0.54628571428571426</v>
      </c>
      <c r="Z102" s="80">
        <f t="shared" si="23"/>
        <v>152.96</v>
      </c>
      <c r="AA102" s="81">
        <f t="shared" si="24"/>
        <v>0.43702857142857143</v>
      </c>
      <c r="AB102" s="82">
        <f t="shared" si="25"/>
        <v>198.37</v>
      </c>
      <c r="AC102" s="81">
        <f t="shared" si="26"/>
        <v>0.56677142857142859</v>
      </c>
      <c r="AD102" s="101">
        <f t="shared" si="27"/>
        <v>2644.9333333333334</v>
      </c>
    </row>
    <row r="103" spans="1:30" x14ac:dyDescent="0.25">
      <c r="A103" s="5" t="s">
        <v>26</v>
      </c>
      <c r="B103" s="6">
        <v>16948</v>
      </c>
      <c r="C103" s="6">
        <v>547</v>
      </c>
      <c r="D103" s="6">
        <v>690</v>
      </c>
      <c r="E103" s="6">
        <v>54</v>
      </c>
      <c r="F103" s="6">
        <v>85</v>
      </c>
      <c r="G103" s="6">
        <v>453</v>
      </c>
      <c r="H103" s="6">
        <v>22</v>
      </c>
      <c r="I103" s="6">
        <v>94</v>
      </c>
      <c r="J103" s="6">
        <v>1248</v>
      </c>
      <c r="K103" s="6">
        <v>124</v>
      </c>
      <c r="L103" s="6">
        <v>81</v>
      </c>
      <c r="M103" s="88"/>
      <c r="N103" s="88"/>
      <c r="O103" s="2"/>
      <c r="W103" s="6">
        <v>13463</v>
      </c>
      <c r="X103" s="7">
        <f t="shared" si="21"/>
        <v>0.79437101722917158</v>
      </c>
      <c r="Y103" s="79">
        <f t="shared" si="22"/>
        <v>0.62514285714285711</v>
      </c>
      <c r="Z103" s="80">
        <f t="shared" si="23"/>
        <v>377.43</v>
      </c>
      <c r="AA103" s="81">
        <f t="shared" si="24"/>
        <v>1.0783714285714285</v>
      </c>
      <c r="AB103" s="82">
        <f t="shared" si="25"/>
        <v>247.791</v>
      </c>
      <c r="AC103" s="81">
        <f t="shared" si="26"/>
        <v>0.70797428571428567</v>
      </c>
      <c r="AD103" s="101">
        <f t="shared" si="27"/>
        <v>3303.88</v>
      </c>
    </row>
    <row r="104" spans="1:30" x14ac:dyDescent="0.25">
      <c r="A104" s="5" t="s">
        <v>27</v>
      </c>
      <c r="B104" s="6">
        <v>10483</v>
      </c>
      <c r="C104" s="6">
        <v>349</v>
      </c>
      <c r="D104" s="6">
        <v>440</v>
      </c>
      <c r="E104" s="6">
        <v>46</v>
      </c>
      <c r="F104" s="6">
        <v>89</v>
      </c>
      <c r="G104" s="6">
        <v>380</v>
      </c>
      <c r="H104" s="6">
        <v>33</v>
      </c>
      <c r="I104" s="6">
        <v>90</v>
      </c>
      <c r="J104" s="6">
        <v>873</v>
      </c>
      <c r="K104" s="6">
        <v>120</v>
      </c>
      <c r="L104" s="6">
        <v>85</v>
      </c>
      <c r="M104" s="88"/>
      <c r="N104" s="88"/>
      <c r="O104" s="2"/>
      <c r="W104" s="6">
        <v>12592</v>
      </c>
      <c r="X104" s="7">
        <f t="shared" si="21"/>
        <v>1.2011828674997616</v>
      </c>
      <c r="Y104" s="79">
        <f t="shared" si="22"/>
        <v>0.39885714285714285</v>
      </c>
      <c r="Z104" s="80">
        <f t="shared" si="23"/>
        <v>153.56</v>
      </c>
      <c r="AA104" s="81">
        <f t="shared" si="24"/>
        <v>0.43874285714285716</v>
      </c>
      <c r="AB104" s="82">
        <f t="shared" si="25"/>
        <v>132.62</v>
      </c>
      <c r="AC104" s="81">
        <f t="shared" si="26"/>
        <v>0.3789142857142857</v>
      </c>
      <c r="AD104" s="101">
        <f t="shared" si="27"/>
        <v>1768.2666666666667</v>
      </c>
    </row>
    <row r="105" spans="1:30" x14ac:dyDescent="0.25">
      <c r="A105" s="5" t="s">
        <v>28</v>
      </c>
      <c r="B105" s="6">
        <v>11734</v>
      </c>
      <c r="C105" s="6">
        <v>379</v>
      </c>
      <c r="D105" s="6">
        <v>313</v>
      </c>
      <c r="E105" s="6">
        <v>36</v>
      </c>
      <c r="F105" s="6">
        <v>89</v>
      </c>
      <c r="G105" s="6">
        <v>463</v>
      </c>
      <c r="H105" s="6">
        <v>18</v>
      </c>
      <c r="I105" s="6">
        <v>96</v>
      </c>
      <c r="J105" s="6">
        <v>1015</v>
      </c>
      <c r="K105" s="6">
        <v>197</v>
      </c>
      <c r="L105" s="6">
        <v>89</v>
      </c>
      <c r="M105" s="88"/>
      <c r="N105" s="88"/>
      <c r="O105" s="2"/>
      <c r="W105" s="6">
        <v>12780</v>
      </c>
      <c r="X105" s="7">
        <f t="shared" si="21"/>
        <v>1.0891426623487301</v>
      </c>
      <c r="Y105" s="79">
        <f t="shared" si="22"/>
        <v>0.43314285714285716</v>
      </c>
      <c r="Z105" s="80">
        <f t="shared" si="23"/>
        <v>118.627</v>
      </c>
      <c r="AA105" s="81">
        <f t="shared" si="24"/>
        <v>0.33893428571428569</v>
      </c>
      <c r="AB105" s="82">
        <f t="shared" si="25"/>
        <v>175.477</v>
      </c>
      <c r="AC105" s="81">
        <f t="shared" si="26"/>
        <v>0.50136285714285711</v>
      </c>
      <c r="AD105" s="101">
        <f t="shared" si="27"/>
        <v>2339.6933333333336</v>
      </c>
    </row>
    <row r="106" spans="1:30" x14ac:dyDescent="0.25">
      <c r="A106" s="5" t="s">
        <v>29</v>
      </c>
      <c r="B106" s="6">
        <v>11951</v>
      </c>
      <c r="C106" s="6">
        <v>386</v>
      </c>
      <c r="D106" s="6">
        <v>350</v>
      </c>
      <c r="E106" s="6">
        <v>65</v>
      </c>
      <c r="F106" s="6">
        <v>81</v>
      </c>
      <c r="G106" s="6">
        <v>395</v>
      </c>
      <c r="H106" s="6">
        <v>21</v>
      </c>
      <c r="I106" s="6">
        <v>95</v>
      </c>
      <c r="J106" s="6">
        <v>720</v>
      </c>
      <c r="K106" s="6">
        <v>144</v>
      </c>
      <c r="L106" s="6">
        <v>79</v>
      </c>
      <c r="M106" s="88"/>
      <c r="N106" s="88"/>
      <c r="O106" s="2"/>
      <c r="W106" s="6">
        <v>10666</v>
      </c>
      <c r="X106" s="7">
        <f t="shared" si="21"/>
        <v>0.89247761693582128</v>
      </c>
      <c r="Y106" s="79">
        <f t="shared" si="22"/>
        <v>0.44114285714285717</v>
      </c>
      <c r="Z106" s="80">
        <f t="shared" si="23"/>
        <v>135.1</v>
      </c>
      <c r="AA106" s="81">
        <f t="shared" si="24"/>
        <v>0.38600000000000001</v>
      </c>
      <c r="AB106" s="82">
        <f t="shared" si="25"/>
        <v>152.47</v>
      </c>
      <c r="AC106" s="81">
        <f t="shared" si="26"/>
        <v>0.43562857142857142</v>
      </c>
      <c r="AD106" s="101">
        <f t="shared" si="27"/>
        <v>2032.9333333333334</v>
      </c>
    </row>
    <row r="107" spans="1:30" x14ac:dyDescent="0.25">
      <c r="A107" s="5" t="s">
        <v>30</v>
      </c>
      <c r="B107" s="6">
        <v>10605</v>
      </c>
      <c r="C107" s="6">
        <v>354</v>
      </c>
      <c r="D107" s="6">
        <v>260</v>
      </c>
      <c r="E107" s="6">
        <v>36</v>
      </c>
      <c r="F107" s="6">
        <v>86</v>
      </c>
      <c r="G107" s="6">
        <v>485</v>
      </c>
      <c r="H107" s="6">
        <v>18</v>
      </c>
      <c r="I107" s="6">
        <v>96</v>
      </c>
      <c r="J107" s="6">
        <v>749</v>
      </c>
      <c r="K107" s="6">
        <v>124</v>
      </c>
      <c r="L107" s="6">
        <v>84</v>
      </c>
      <c r="M107" s="88"/>
      <c r="N107" s="88"/>
      <c r="O107" s="2"/>
      <c r="W107" s="6">
        <v>11745</v>
      </c>
      <c r="X107" s="7">
        <f t="shared" si="21"/>
        <v>1.1074964639321074</v>
      </c>
      <c r="Y107" s="79">
        <f t="shared" si="22"/>
        <v>0.40457142857142858</v>
      </c>
      <c r="Z107" s="80">
        <f t="shared" si="23"/>
        <v>92.04</v>
      </c>
      <c r="AA107" s="81">
        <f t="shared" si="24"/>
        <v>0.26297142857142858</v>
      </c>
      <c r="AB107" s="82">
        <f t="shared" si="25"/>
        <v>171.69</v>
      </c>
      <c r="AC107" s="81">
        <f t="shared" si="26"/>
        <v>0.49054285714285711</v>
      </c>
      <c r="AD107" s="101">
        <f t="shared" si="27"/>
        <v>2289.1999999999998</v>
      </c>
    </row>
    <row r="108" spans="1:30" x14ac:dyDescent="0.25">
      <c r="A108" s="5" t="s">
        <v>31</v>
      </c>
      <c r="B108" s="6">
        <v>11194</v>
      </c>
      <c r="C108" s="6">
        <v>361</v>
      </c>
      <c r="D108" s="6">
        <v>245</v>
      </c>
      <c r="E108" s="6">
        <v>30</v>
      </c>
      <c r="F108" s="6">
        <v>88</v>
      </c>
      <c r="G108" s="6">
        <v>345</v>
      </c>
      <c r="H108" s="6">
        <v>14</v>
      </c>
      <c r="I108" s="6">
        <v>95</v>
      </c>
      <c r="J108" s="6">
        <v>672</v>
      </c>
      <c r="K108" s="6">
        <v>81</v>
      </c>
      <c r="L108" s="6">
        <v>85</v>
      </c>
      <c r="M108" s="88"/>
      <c r="N108" s="88"/>
      <c r="O108" s="2"/>
      <c r="W108" s="6">
        <v>12905</v>
      </c>
      <c r="X108" s="7">
        <f t="shared" si="21"/>
        <v>1.1528497409326426</v>
      </c>
      <c r="Y108" s="79">
        <f t="shared" si="22"/>
        <v>0.41257142857142859</v>
      </c>
      <c r="Z108" s="80">
        <f t="shared" si="23"/>
        <v>88.444999999999993</v>
      </c>
      <c r="AA108" s="81">
        <f t="shared" si="24"/>
        <v>0.25269999999999998</v>
      </c>
      <c r="AB108" s="82">
        <f t="shared" si="25"/>
        <v>124.545</v>
      </c>
      <c r="AC108" s="81">
        <f t="shared" si="26"/>
        <v>0.35584285714285713</v>
      </c>
      <c r="AD108" s="101">
        <f t="shared" si="27"/>
        <v>1660.6</v>
      </c>
    </row>
    <row r="109" spans="1:30" x14ac:dyDescent="0.25">
      <c r="A109" s="5" t="s">
        <v>32</v>
      </c>
      <c r="B109" s="6">
        <v>10740</v>
      </c>
      <c r="C109" s="6">
        <v>358</v>
      </c>
      <c r="D109" s="6">
        <v>295</v>
      </c>
      <c r="E109" s="6">
        <v>23</v>
      </c>
      <c r="F109" s="6">
        <v>90</v>
      </c>
      <c r="G109" s="6">
        <v>613</v>
      </c>
      <c r="H109" s="6">
        <v>30</v>
      </c>
      <c r="I109" s="6">
        <v>95</v>
      </c>
      <c r="J109" s="6">
        <v>1223</v>
      </c>
      <c r="K109" s="6">
        <v>135</v>
      </c>
      <c r="L109" s="6">
        <v>89</v>
      </c>
      <c r="M109" s="88"/>
      <c r="N109" s="88"/>
      <c r="O109" s="2"/>
      <c r="W109" s="6">
        <v>11388</v>
      </c>
      <c r="X109" s="7">
        <f t="shared" si="21"/>
        <v>1.0603351955307263</v>
      </c>
      <c r="Y109" s="79">
        <f t="shared" si="22"/>
        <v>0.40914285714285714</v>
      </c>
      <c r="Z109" s="80">
        <f t="shared" si="23"/>
        <v>105.61</v>
      </c>
      <c r="AA109" s="81">
        <f t="shared" si="24"/>
        <v>0.30174285714285715</v>
      </c>
      <c r="AB109" s="82">
        <f t="shared" si="25"/>
        <v>219.45400000000001</v>
      </c>
      <c r="AC109" s="81">
        <f t="shared" si="26"/>
        <v>0.62701142857142855</v>
      </c>
      <c r="AD109" s="101">
        <f t="shared" si="27"/>
        <v>2926.0533333333337</v>
      </c>
    </row>
    <row r="110" spans="1:30" ht="13" thickBot="1" x14ac:dyDescent="0.3">
      <c r="A110" s="5" t="s">
        <v>33</v>
      </c>
      <c r="B110" s="6">
        <v>11098</v>
      </c>
      <c r="C110" s="6">
        <v>358</v>
      </c>
      <c r="D110" s="6">
        <v>290</v>
      </c>
      <c r="E110" s="6">
        <v>45</v>
      </c>
      <c r="F110" s="6">
        <v>84</v>
      </c>
      <c r="G110" s="6">
        <v>433</v>
      </c>
      <c r="H110" s="6">
        <v>40</v>
      </c>
      <c r="I110" s="6">
        <v>91</v>
      </c>
      <c r="J110" s="6">
        <v>792</v>
      </c>
      <c r="K110" s="6">
        <v>202</v>
      </c>
      <c r="L110" s="6">
        <v>75</v>
      </c>
      <c r="M110" s="88"/>
      <c r="N110" s="88"/>
      <c r="O110" s="2"/>
      <c r="W110" s="6">
        <v>12357</v>
      </c>
      <c r="X110" s="7">
        <f t="shared" si="21"/>
        <v>1.1134438637592359</v>
      </c>
      <c r="Y110" s="79">
        <f t="shared" si="22"/>
        <v>0.40914285714285714</v>
      </c>
      <c r="Z110" s="80">
        <f t="shared" si="23"/>
        <v>103.82</v>
      </c>
      <c r="AA110" s="81">
        <f t="shared" si="24"/>
        <v>0.29662857142857141</v>
      </c>
      <c r="AB110" s="82">
        <f t="shared" si="25"/>
        <v>155.01400000000001</v>
      </c>
      <c r="AC110" s="81">
        <f t="shared" si="26"/>
        <v>0.44289714285714288</v>
      </c>
      <c r="AD110" s="101">
        <f t="shared" si="27"/>
        <v>2066.8533333333335</v>
      </c>
    </row>
    <row r="111" spans="1:30" ht="13" thickTop="1" x14ac:dyDescent="0.25">
      <c r="A111" s="8" t="s">
        <v>61</v>
      </c>
      <c r="B111" s="49">
        <f>SUM(B99:B110)</f>
        <v>142632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88"/>
      <c r="N111" s="88"/>
      <c r="O111" s="2"/>
      <c r="W111" s="49">
        <f>SUM(W99:W110)</f>
        <v>151814</v>
      </c>
      <c r="X111" s="9"/>
      <c r="Y111" s="83"/>
      <c r="Z111" s="84"/>
      <c r="AA111" s="85"/>
      <c r="AB111" s="86"/>
      <c r="AC111" s="85"/>
      <c r="AD111" s="103"/>
    </row>
    <row r="112" spans="1:30" ht="13" thickBot="1" x14ac:dyDescent="0.3">
      <c r="A112" s="11" t="s">
        <v>62</v>
      </c>
      <c r="B112" s="12">
        <f>AVERAGE(B99:B110)</f>
        <v>11886</v>
      </c>
      <c r="C112" s="12">
        <f t="shared" ref="C112:J112" si="28">AVERAGE(C99:C110)</f>
        <v>390.33333333333331</v>
      </c>
      <c r="D112" s="12">
        <f t="shared" si="28"/>
        <v>366.5</v>
      </c>
      <c r="E112" s="12">
        <f>AVERAGE(E99:E110)</f>
        <v>44.5</v>
      </c>
      <c r="F112" s="12">
        <f>AVERAGE(F99:F110)</f>
        <v>86.5</v>
      </c>
      <c r="G112" s="12">
        <f>AVERAGE(G99:G110)</f>
        <v>438.58333333333331</v>
      </c>
      <c r="H112" s="27">
        <f>AVERAGE(H99:H110)</f>
        <v>24</v>
      </c>
      <c r="I112" s="12">
        <f>AVERAGE(I99:I110)</f>
        <v>94</v>
      </c>
      <c r="J112" s="12">
        <f t="shared" si="28"/>
        <v>894.5</v>
      </c>
      <c r="K112" s="12">
        <f>AVERAGE(K99:K110)</f>
        <v>139.08333333333334</v>
      </c>
      <c r="L112" s="12">
        <f>AVERAGE(L99:L110)</f>
        <v>83.5</v>
      </c>
      <c r="M112" s="88"/>
      <c r="N112" s="88"/>
      <c r="O112" s="2"/>
      <c r="W112" s="12">
        <f>AVERAGE(W99:W110)</f>
        <v>12651.166666666666</v>
      </c>
      <c r="X112" s="27">
        <f>AVERAGE(X99:X110)</f>
        <v>1.0849569305287703</v>
      </c>
      <c r="Y112" s="79">
        <f t="shared" ref="Y112" si="29">C112/$C$2</f>
        <v>0.4460952380952381</v>
      </c>
      <c r="Z112" s="80">
        <f t="shared" ref="Z112" si="30">(C112*D112)/1000</f>
        <v>143.05716666666666</v>
      </c>
      <c r="AA112" s="87">
        <f t="shared" ref="AA112" si="31">(Z112)/$E$3</f>
        <v>0.40873476190476188</v>
      </c>
      <c r="AB112" s="82">
        <f t="shared" ref="AB112" si="32">(C112*G112)/1000</f>
        <v>171.19369444444445</v>
      </c>
      <c r="AC112" s="87">
        <f t="shared" ref="AC112" si="33">(AB112)/$G$3</f>
        <v>0.48912484126984129</v>
      </c>
      <c r="AD112" s="104">
        <f>AVERAGE(AD99:AD110)</f>
        <v>2282.9366666666665</v>
      </c>
    </row>
    <row r="113" spans="1:30" ht="13" thickTop="1" x14ac:dyDescent="0.25"/>
    <row r="114" spans="1:30" ht="13" thickBot="1" x14ac:dyDescent="0.3"/>
    <row r="115" spans="1:30" ht="13" thickTop="1" x14ac:dyDescent="0.25">
      <c r="A115" s="20" t="s">
        <v>5</v>
      </c>
      <c r="B115" s="21" t="s">
        <v>6</v>
      </c>
      <c r="C115" s="21" t="s">
        <v>6</v>
      </c>
      <c r="D115" s="32" t="s">
        <v>8</v>
      </c>
      <c r="E115" s="21" t="s">
        <v>9</v>
      </c>
      <c r="F115" s="21" t="s">
        <v>2</v>
      </c>
      <c r="G115" s="21" t="s">
        <v>10</v>
      </c>
      <c r="H115" s="21" t="s">
        <v>11</v>
      </c>
      <c r="I115" s="21" t="s">
        <v>3</v>
      </c>
      <c r="J115" s="21" t="s">
        <v>12</v>
      </c>
      <c r="K115" s="21" t="s">
        <v>13</v>
      </c>
      <c r="L115" s="21" t="s">
        <v>14</v>
      </c>
      <c r="W115" s="22" t="s">
        <v>48</v>
      </c>
      <c r="X115" s="22" t="s">
        <v>41</v>
      </c>
      <c r="Y115" s="71" t="s">
        <v>49</v>
      </c>
      <c r="Z115" s="72" t="s">
        <v>50</v>
      </c>
      <c r="AA115" s="73" t="s">
        <v>51</v>
      </c>
      <c r="AB115" s="74" t="s">
        <v>49</v>
      </c>
      <c r="AC115" s="73" t="s">
        <v>49</v>
      </c>
      <c r="AD115" s="71" t="s">
        <v>148</v>
      </c>
    </row>
    <row r="116" spans="1:30" ht="13" thickBot="1" x14ac:dyDescent="0.3">
      <c r="A116" s="17" t="s">
        <v>63</v>
      </c>
      <c r="B116" s="18" t="s">
        <v>17</v>
      </c>
      <c r="C116" s="19" t="s">
        <v>18</v>
      </c>
      <c r="D116" s="18" t="s">
        <v>19</v>
      </c>
      <c r="E116" s="18" t="s">
        <v>19</v>
      </c>
      <c r="F116" s="23" t="s">
        <v>20</v>
      </c>
      <c r="G116" s="18" t="s">
        <v>19</v>
      </c>
      <c r="H116" s="18" t="s">
        <v>19</v>
      </c>
      <c r="I116" s="23" t="s">
        <v>20</v>
      </c>
      <c r="J116" s="18" t="s">
        <v>19</v>
      </c>
      <c r="K116" s="18" t="s">
        <v>19</v>
      </c>
      <c r="L116" s="23" t="s">
        <v>20</v>
      </c>
      <c r="W116" s="19" t="s">
        <v>53</v>
      </c>
      <c r="X116" s="19" t="s">
        <v>21</v>
      </c>
      <c r="Y116" s="75" t="s">
        <v>6</v>
      </c>
      <c r="Z116" s="76" t="s">
        <v>54</v>
      </c>
      <c r="AA116" s="77" t="s">
        <v>55</v>
      </c>
      <c r="AB116" s="78" t="s">
        <v>56</v>
      </c>
      <c r="AC116" s="77" t="s">
        <v>57</v>
      </c>
      <c r="AD116" s="99" t="s">
        <v>149</v>
      </c>
    </row>
    <row r="117" spans="1:30" ht="13" thickTop="1" x14ac:dyDescent="0.25">
      <c r="A117" s="5" t="s">
        <v>22</v>
      </c>
      <c r="B117" s="6">
        <v>10957</v>
      </c>
      <c r="C117" s="6">
        <v>353</v>
      </c>
      <c r="D117" s="6">
        <v>502</v>
      </c>
      <c r="E117" s="6">
        <v>59</v>
      </c>
      <c r="F117" s="6">
        <v>88</v>
      </c>
      <c r="G117" s="6">
        <v>585</v>
      </c>
      <c r="H117" s="6">
        <v>31</v>
      </c>
      <c r="I117" s="6">
        <v>95</v>
      </c>
      <c r="J117" s="6">
        <v>998</v>
      </c>
      <c r="K117" s="6">
        <v>166</v>
      </c>
      <c r="L117" s="6">
        <v>83</v>
      </c>
      <c r="W117" s="6">
        <v>14200</v>
      </c>
      <c r="X117" s="7">
        <f t="shared" ref="X117:X128" si="34">W117/B117</f>
        <v>1.2959751756867757</v>
      </c>
      <c r="Y117" s="79">
        <f>C117/$C$2</f>
        <v>0.40342857142857141</v>
      </c>
      <c r="Z117" s="80">
        <f>(C117*D117)/1000</f>
        <v>177.20599999999999</v>
      </c>
      <c r="AA117" s="81">
        <f>(Z117)/$E$3</f>
        <v>0.50630285714285717</v>
      </c>
      <c r="AB117" s="82">
        <f>(C117*G117)/1000</f>
        <v>206.505</v>
      </c>
      <c r="AC117" s="81">
        <f>(AB117)/$G$3</f>
        <v>0.59001428571428571</v>
      </c>
      <c r="AD117" s="101">
        <f>(0.8*C117*G117)/60</f>
        <v>2753.4000000000005</v>
      </c>
    </row>
    <row r="118" spans="1:30" x14ac:dyDescent="0.25">
      <c r="A118" s="5" t="s">
        <v>23</v>
      </c>
      <c r="B118" s="6">
        <v>12379</v>
      </c>
      <c r="C118" s="6">
        <v>442</v>
      </c>
      <c r="D118" s="6">
        <v>285</v>
      </c>
      <c r="E118" s="6">
        <v>43</v>
      </c>
      <c r="F118" s="6">
        <v>85</v>
      </c>
      <c r="G118" s="6">
        <v>285</v>
      </c>
      <c r="H118" s="6">
        <v>36</v>
      </c>
      <c r="I118" s="6">
        <v>89</v>
      </c>
      <c r="J118" s="6">
        <v>619</v>
      </c>
      <c r="K118" s="6">
        <v>101</v>
      </c>
      <c r="L118" s="6">
        <v>84</v>
      </c>
      <c r="W118" s="6">
        <v>12512</v>
      </c>
      <c r="X118" s="7">
        <f t="shared" si="34"/>
        <v>1.0107440019387672</v>
      </c>
      <c r="Y118" s="79">
        <f t="shared" ref="Y118:Y128" si="35">C118/$C$2</f>
        <v>0.50514285714285712</v>
      </c>
      <c r="Z118" s="80">
        <f t="shared" ref="Z118:Z128" si="36">(C118*D118)/1000</f>
        <v>125.97</v>
      </c>
      <c r="AA118" s="81">
        <f t="shared" ref="AA118:AA128" si="37">(Z118)/$E$3</f>
        <v>0.35991428571428569</v>
      </c>
      <c r="AB118" s="82">
        <f t="shared" ref="AB118:AB128" si="38">(C118*G118)/1000</f>
        <v>125.97</v>
      </c>
      <c r="AC118" s="81">
        <f t="shared" ref="AC118:AC128" si="39">(AB118)/$G$3</f>
        <v>0.35991428571428569</v>
      </c>
      <c r="AD118" s="101">
        <f t="shared" ref="AD118:AD128" si="40">(0.8*C118*G118)/60</f>
        <v>1679.6</v>
      </c>
    </row>
    <row r="119" spans="1:30" x14ac:dyDescent="0.25">
      <c r="A119" s="5" t="s">
        <v>24</v>
      </c>
      <c r="B119" s="6">
        <v>13382</v>
      </c>
      <c r="C119" s="6">
        <v>432</v>
      </c>
      <c r="D119" s="6">
        <v>380</v>
      </c>
      <c r="E119" s="6">
        <v>41</v>
      </c>
      <c r="F119" s="6">
        <v>89</v>
      </c>
      <c r="G119" s="6">
        <v>360</v>
      </c>
      <c r="H119" s="6">
        <v>24</v>
      </c>
      <c r="I119" s="6">
        <v>93</v>
      </c>
      <c r="J119" s="6">
        <v>739</v>
      </c>
      <c r="K119" s="6">
        <v>100</v>
      </c>
      <c r="L119" s="6">
        <v>86</v>
      </c>
      <c r="W119" s="6">
        <v>12451</v>
      </c>
      <c r="X119" s="7">
        <f t="shared" si="34"/>
        <v>0.93042893438947838</v>
      </c>
      <c r="Y119" s="79">
        <f t="shared" si="35"/>
        <v>0.49371428571428572</v>
      </c>
      <c r="Z119" s="80">
        <f t="shared" si="36"/>
        <v>164.16</v>
      </c>
      <c r="AA119" s="81">
        <f t="shared" si="37"/>
        <v>0.46902857142857141</v>
      </c>
      <c r="AB119" s="82">
        <f t="shared" si="38"/>
        <v>155.52000000000001</v>
      </c>
      <c r="AC119" s="81">
        <f t="shared" si="39"/>
        <v>0.44434285714285715</v>
      </c>
      <c r="AD119" s="101">
        <f t="shared" si="40"/>
        <v>2073.6000000000004</v>
      </c>
    </row>
    <row r="120" spans="1:30" x14ac:dyDescent="0.25">
      <c r="A120" s="5" t="s">
        <v>25</v>
      </c>
      <c r="B120" s="6">
        <v>14113</v>
      </c>
      <c r="C120" s="6">
        <v>470</v>
      </c>
      <c r="D120" s="6">
        <v>270</v>
      </c>
      <c r="E120" s="6">
        <v>33</v>
      </c>
      <c r="F120" s="6">
        <v>88</v>
      </c>
      <c r="G120" s="6">
        <v>355</v>
      </c>
      <c r="H120" s="6">
        <v>25</v>
      </c>
      <c r="I120" s="6">
        <v>93</v>
      </c>
      <c r="J120" s="6">
        <v>701</v>
      </c>
      <c r="K120" s="6">
        <v>95</v>
      </c>
      <c r="L120" s="6">
        <v>86</v>
      </c>
      <c r="W120" s="6">
        <v>14270</v>
      </c>
      <c r="X120" s="7">
        <f t="shared" si="34"/>
        <v>1.011124495146319</v>
      </c>
      <c r="Y120" s="79">
        <f t="shared" si="35"/>
        <v>0.53714285714285714</v>
      </c>
      <c r="Z120" s="80">
        <f t="shared" si="36"/>
        <v>126.9</v>
      </c>
      <c r="AA120" s="81">
        <f t="shared" si="37"/>
        <v>0.3625714285714286</v>
      </c>
      <c r="AB120" s="82">
        <f t="shared" si="38"/>
        <v>166.85</v>
      </c>
      <c r="AC120" s="81">
        <f t="shared" si="39"/>
        <v>0.4767142857142857</v>
      </c>
      <c r="AD120" s="101">
        <f t="shared" si="40"/>
        <v>2224.6666666666665</v>
      </c>
    </row>
    <row r="121" spans="1:30" x14ac:dyDescent="0.25">
      <c r="A121" s="5" t="s">
        <v>26</v>
      </c>
      <c r="B121" s="6">
        <v>16271</v>
      </c>
      <c r="C121" s="6">
        <v>525</v>
      </c>
      <c r="D121" s="6">
        <v>205</v>
      </c>
      <c r="E121" s="6">
        <v>22</v>
      </c>
      <c r="F121" s="6">
        <v>90</v>
      </c>
      <c r="G121" s="6">
        <v>263</v>
      </c>
      <c r="H121" s="6">
        <v>24</v>
      </c>
      <c r="I121" s="6">
        <v>91</v>
      </c>
      <c r="J121" s="6">
        <v>532</v>
      </c>
      <c r="K121" s="6">
        <v>96</v>
      </c>
      <c r="L121" s="6">
        <v>82</v>
      </c>
      <c r="W121" s="6">
        <v>14930</v>
      </c>
      <c r="X121" s="7">
        <f t="shared" si="34"/>
        <v>0.91758343064347614</v>
      </c>
      <c r="Y121" s="79">
        <f t="shared" si="35"/>
        <v>0.6</v>
      </c>
      <c r="Z121" s="80">
        <f t="shared" si="36"/>
        <v>107.625</v>
      </c>
      <c r="AA121" s="81">
        <f t="shared" si="37"/>
        <v>0.3075</v>
      </c>
      <c r="AB121" s="82">
        <f t="shared" si="38"/>
        <v>138.07499999999999</v>
      </c>
      <c r="AC121" s="81">
        <f t="shared" si="39"/>
        <v>0.39449999999999996</v>
      </c>
      <c r="AD121" s="101">
        <f t="shared" si="40"/>
        <v>1841</v>
      </c>
    </row>
    <row r="122" spans="1:30" x14ac:dyDescent="0.25">
      <c r="A122" s="5" t="s">
        <v>27</v>
      </c>
      <c r="B122" s="6">
        <v>12877</v>
      </c>
      <c r="C122" s="6">
        <v>429</v>
      </c>
      <c r="D122" s="6">
        <v>301</v>
      </c>
      <c r="E122" s="6">
        <v>33</v>
      </c>
      <c r="F122" s="6">
        <v>89</v>
      </c>
      <c r="G122" s="6">
        <v>432</v>
      </c>
      <c r="H122" s="6">
        <v>14</v>
      </c>
      <c r="I122" s="6">
        <v>97</v>
      </c>
      <c r="J122" s="6">
        <v>662</v>
      </c>
      <c r="K122" s="6">
        <v>64</v>
      </c>
      <c r="L122" s="6">
        <v>90</v>
      </c>
      <c r="W122" s="6">
        <v>14227</v>
      </c>
      <c r="X122" s="7">
        <f t="shared" si="34"/>
        <v>1.1048380834045197</v>
      </c>
      <c r="Y122" s="79">
        <f t="shared" si="35"/>
        <v>0.49028571428571427</v>
      </c>
      <c r="Z122" s="80">
        <f t="shared" si="36"/>
        <v>129.12899999999999</v>
      </c>
      <c r="AA122" s="81">
        <f t="shared" si="37"/>
        <v>0.36893999999999999</v>
      </c>
      <c r="AB122" s="82">
        <f t="shared" si="38"/>
        <v>185.328</v>
      </c>
      <c r="AC122" s="81">
        <f t="shared" si="39"/>
        <v>0.52950857142857144</v>
      </c>
      <c r="AD122" s="101">
        <f t="shared" si="40"/>
        <v>2471.0400000000004</v>
      </c>
    </row>
    <row r="123" spans="1:30" x14ac:dyDescent="0.25">
      <c r="A123" s="5" t="s">
        <v>28</v>
      </c>
      <c r="B123" s="6">
        <v>10706</v>
      </c>
      <c r="C123" s="6">
        <v>345</v>
      </c>
      <c r="D123" s="6">
        <v>223</v>
      </c>
      <c r="E123" s="6">
        <v>58</v>
      </c>
      <c r="F123" s="6">
        <v>74</v>
      </c>
      <c r="G123" s="6">
        <v>393</v>
      </c>
      <c r="H123" s="6">
        <v>20</v>
      </c>
      <c r="I123" s="6">
        <v>95</v>
      </c>
      <c r="J123" s="6">
        <v>667</v>
      </c>
      <c r="K123" s="6">
        <v>112</v>
      </c>
      <c r="L123" s="6">
        <v>83</v>
      </c>
      <c r="W123" s="6">
        <v>14674</v>
      </c>
      <c r="X123" s="7">
        <f t="shared" si="34"/>
        <v>1.3706332897440687</v>
      </c>
      <c r="Y123" s="79">
        <f t="shared" si="35"/>
        <v>0.39428571428571429</v>
      </c>
      <c r="Z123" s="80">
        <f t="shared" si="36"/>
        <v>76.935000000000002</v>
      </c>
      <c r="AA123" s="81">
        <f t="shared" si="37"/>
        <v>0.21981428571428571</v>
      </c>
      <c r="AB123" s="82">
        <f t="shared" si="38"/>
        <v>135.58500000000001</v>
      </c>
      <c r="AC123" s="81">
        <f t="shared" si="39"/>
        <v>0.38738571428571433</v>
      </c>
      <c r="AD123" s="101">
        <f t="shared" si="40"/>
        <v>1807.8</v>
      </c>
    </row>
    <row r="124" spans="1:30" x14ac:dyDescent="0.25">
      <c r="A124" s="5" t="s">
        <v>29</v>
      </c>
      <c r="B124" s="6">
        <v>12253</v>
      </c>
      <c r="C124" s="6">
        <v>395</v>
      </c>
      <c r="D124" s="6">
        <v>250</v>
      </c>
      <c r="E124" s="6">
        <v>39</v>
      </c>
      <c r="F124" s="6">
        <v>85</v>
      </c>
      <c r="G124" s="6">
        <v>343</v>
      </c>
      <c r="H124" s="6">
        <v>18</v>
      </c>
      <c r="I124" s="6">
        <v>95</v>
      </c>
      <c r="J124" s="6">
        <v>657</v>
      </c>
      <c r="K124" s="6">
        <v>130</v>
      </c>
      <c r="L124" s="6">
        <v>80</v>
      </c>
      <c r="W124" s="6">
        <v>15294</v>
      </c>
      <c r="X124" s="7">
        <f t="shared" si="34"/>
        <v>1.2481841181751407</v>
      </c>
      <c r="Y124" s="79">
        <f t="shared" si="35"/>
        <v>0.4514285714285714</v>
      </c>
      <c r="Z124" s="80">
        <f t="shared" si="36"/>
        <v>98.75</v>
      </c>
      <c r="AA124" s="81">
        <f t="shared" si="37"/>
        <v>0.28214285714285714</v>
      </c>
      <c r="AB124" s="82">
        <f t="shared" si="38"/>
        <v>135.48500000000001</v>
      </c>
      <c r="AC124" s="81">
        <f t="shared" si="39"/>
        <v>0.38710000000000006</v>
      </c>
      <c r="AD124" s="101">
        <f t="shared" si="40"/>
        <v>1806.4666666666667</v>
      </c>
    </row>
    <row r="125" spans="1:30" x14ac:dyDescent="0.25">
      <c r="A125" s="5" t="s">
        <v>30</v>
      </c>
      <c r="B125" s="6">
        <v>13898</v>
      </c>
      <c r="C125" s="6">
        <v>463</v>
      </c>
      <c r="D125" s="6">
        <v>285</v>
      </c>
      <c r="E125" s="6">
        <v>30</v>
      </c>
      <c r="F125" s="6">
        <v>93</v>
      </c>
      <c r="G125" s="6">
        <v>295</v>
      </c>
      <c r="H125" s="6">
        <v>18</v>
      </c>
      <c r="I125" s="6">
        <v>94</v>
      </c>
      <c r="J125" s="6">
        <v>705</v>
      </c>
      <c r="K125" s="6">
        <v>77</v>
      </c>
      <c r="L125" s="6">
        <v>89</v>
      </c>
      <c r="W125" s="6">
        <v>13431</v>
      </c>
      <c r="X125" s="7">
        <f t="shared" si="34"/>
        <v>0.96639804288386821</v>
      </c>
      <c r="Y125" s="79">
        <f t="shared" si="35"/>
        <v>0.52914285714285714</v>
      </c>
      <c r="Z125" s="80">
        <f t="shared" si="36"/>
        <v>131.95500000000001</v>
      </c>
      <c r="AA125" s="81">
        <f t="shared" si="37"/>
        <v>0.37701428571428575</v>
      </c>
      <c r="AB125" s="82">
        <f t="shared" si="38"/>
        <v>136.58500000000001</v>
      </c>
      <c r="AC125" s="81">
        <f t="shared" si="39"/>
        <v>0.39024285714285717</v>
      </c>
      <c r="AD125" s="101">
        <f t="shared" si="40"/>
        <v>1821.1333333333337</v>
      </c>
    </row>
    <row r="126" spans="1:30" x14ac:dyDescent="0.25">
      <c r="A126" s="5" t="s">
        <v>31</v>
      </c>
      <c r="B126" s="6">
        <v>17402</v>
      </c>
      <c r="C126" s="6">
        <v>561</v>
      </c>
      <c r="D126" s="6">
        <v>258</v>
      </c>
      <c r="E126" s="6">
        <v>34</v>
      </c>
      <c r="F126" s="6">
        <v>87</v>
      </c>
      <c r="G126" s="6">
        <v>270</v>
      </c>
      <c r="H126" s="6">
        <v>21</v>
      </c>
      <c r="I126" s="6">
        <v>92</v>
      </c>
      <c r="J126" s="6">
        <v>621</v>
      </c>
      <c r="K126" s="6">
        <v>76</v>
      </c>
      <c r="L126" s="6">
        <v>88</v>
      </c>
      <c r="W126" s="6">
        <v>11775</v>
      </c>
      <c r="X126" s="7">
        <f t="shared" si="34"/>
        <v>0.67664636248707044</v>
      </c>
      <c r="Y126" s="79">
        <f t="shared" si="35"/>
        <v>0.64114285714285713</v>
      </c>
      <c r="Z126" s="80">
        <f t="shared" si="36"/>
        <v>144.738</v>
      </c>
      <c r="AA126" s="81">
        <f t="shared" si="37"/>
        <v>0.41353714285714288</v>
      </c>
      <c r="AB126" s="82">
        <f t="shared" si="38"/>
        <v>151.47</v>
      </c>
      <c r="AC126" s="81">
        <f t="shared" si="39"/>
        <v>0.43277142857142858</v>
      </c>
      <c r="AD126" s="101">
        <f t="shared" si="40"/>
        <v>2019.6</v>
      </c>
    </row>
    <row r="127" spans="1:30" x14ac:dyDescent="0.25">
      <c r="A127" s="5" t="s">
        <v>32</v>
      </c>
      <c r="B127" s="6">
        <v>14662</v>
      </c>
      <c r="C127" s="6">
        <v>489</v>
      </c>
      <c r="D127" s="6">
        <v>215</v>
      </c>
      <c r="E127" s="6">
        <v>28</v>
      </c>
      <c r="F127" s="6">
        <v>87</v>
      </c>
      <c r="G127" s="6">
        <v>295</v>
      </c>
      <c r="H127" s="6">
        <v>16</v>
      </c>
      <c r="I127" s="6">
        <v>94</v>
      </c>
      <c r="J127" s="6">
        <v>583</v>
      </c>
      <c r="K127" s="6">
        <v>91</v>
      </c>
      <c r="L127" s="6">
        <v>84</v>
      </c>
      <c r="W127" s="6">
        <v>12289</v>
      </c>
      <c r="X127" s="7">
        <f t="shared" si="34"/>
        <v>0.83815304869731277</v>
      </c>
      <c r="Y127" s="79">
        <f t="shared" si="35"/>
        <v>0.55885714285714283</v>
      </c>
      <c r="Z127" s="80">
        <f t="shared" si="36"/>
        <v>105.13500000000001</v>
      </c>
      <c r="AA127" s="81">
        <f t="shared" si="37"/>
        <v>0.30038571428571431</v>
      </c>
      <c r="AB127" s="82">
        <f t="shared" si="38"/>
        <v>144.255</v>
      </c>
      <c r="AC127" s="81">
        <f t="shared" si="39"/>
        <v>0.41215714285714283</v>
      </c>
      <c r="AD127" s="101">
        <f t="shared" si="40"/>
        <v>1923.4000000000003</v>
      </c>
    </row>
    <row r="128" spans="1:30" ht="13" thickBot="1" x14ac:dyDescent="0.3">
      <c r="A128" s="5" t="s">
        <v>33</v>
      </c>
      <c r="B128" s="6">
        <v>13923</v>
      </c>
      <c r="C128" s="6">
        <v>449</v>
      </c>
      <c r="D128" s="6">
        <v>330</v>
      </c>
      <c r="E128" s="6">
        <v>34</v>
      </c>
      <c r="F128" s="6">
        <v>90</v>
      </c>
      <c r="G128" s="6">
        <v>448</v>
      </c>
      <c r="H128" s="6">
        <v>27</v>
      </c>
      <c r="I128" s="6">
        <v>94</v>
      </c>
      <c r="J128" s="6">
        <v>931</v>
      </c>
      <c r="K128" s="6">
        <v>125</v>
      </c>
      <c r="L128" s="6">
        <v>87</v>
      </c>
      <c r="W128" s="6">
        <v>14938</v>
      </c>
      <c r="X128" s="7">
        <f t="shared" si="34"/>
        <v>1.0729009552538964</v>
      </c>
      <c r="Y128" s="79">
        <f t="shared" si="35"/>
        <v>0.51314285714285712</v>
      </c>
      <c r="Z128" s="80">
        <f t="shared" si="36"/>
        <v>148.16999999999999</v>
      </c>
      <c r="AA128" s="81">
        <f t="shared" si="37"/>
        <v>0.42334285714285713</v>
      </c>
      <c r="AB128" s="82">
        <f t="shared" si="38"/>
        <v>201.15199999999999</v>
      </c>
      <c r="AC128" s="81">
        <f t="shared" si="39"/>
        <v>0.57472000000000001</v>
      </c>
      <c r="AD128" s="101">
        <f t="shared" si="40"/>
        <v>2682.0266666666671</v>
      </c>
    </row>
    <row r="129" spans="1:30" ht="13" thickTop="1" x14ac:dyDescent="0.25">
      <c r="A129" s="8" t="s">
        <v>64</v>
      </c>
      <c r="B129" s="49">
        <f>SUM(B117:B128)</f>
        <v>162823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W129" s="49">
        <f>SUM(W117:W128)</f>
        <v>164991</v>
      </c>
      <c r="X129" s="9"/>
      <c r="Y129" s="83"/>
      <c r="Z129" s="84"/>
      <c r="AA129" s="85"/>
      <c r="AB129" s="86"/>
      <c r="AC129" s="85"/>
      <c r="AD129" s="103"/>
    </row>
    <row r="130" spans="1:30" ht="13" thickBot="1" x14ac:dyDescent="0.3">
      <c r="A130" s="11" t="s">
        <v>65</v>
      </c>
      <c r="B130" s="12">
        <f>AVERAGE(B117:B128)</f>
        <v>13568.583333333334</v>
      </c>
      <c r="C130" s="12">
        <f t="shared" ref="C130:J130" si="41">AVERAGE(C117:C128)</f>
        <v>446.08333333333331</v>
      </c>
      <c r="D130" s="12">
        <f t="shared" si="41"/>
        <v>292</v>
      </c>
      <c r="E130" s="12">
        <f>AVERAGE(E117:E128)</f>
        <v>37.833333333333336</v>
      </c>
      <c r="F130" s="12">
        <f>AVERAGE(F117:F128)</f>
        <v>87.083333333333329</v>
      </c>
      <c r="G130" s="12">
        <f>AVERAGE(G117:G128)</f>
        <v>360.33333333333331</v>
      </c>
      <c r="H130" s="27">
        <f>AVERAGE(H117:H128)</f>
        <v>22.833333333333332</v>
      </c>
      <c r="I130" s="12">
        <f>AVERAGE(I117:I128)</f>
        <v>93.5</v>
      </c>
      <c r="J130" s="12">
        <f t="shared" si="41"/>
        <v>701.25</v>
      </c>
      <c r="K130" s="12">
        <f>AVERAGE(K117:K128)</f>
        <v>102.75</v>
      </c>
      <c r="L130" s="12">
        <f>AVERAGE(L117:L128)</f>
        <v>85.166666666666671</v>
      </c>
      <c r="W130" s="12">
        <f>AVERAGE(W117:W128)</f>
        <v>13749.25</v>
      </c>
      <c r="X130" s="27">
        <f>AVERAGE(X117:X128)</f>
        <v>1.0369674948708911</v>
      </c>
      <c r="Y130" s="79">
        <f t="shared" ref="Y130" si="42">C130/$C$2</f>
        <v>0.50980952380952382</v>
      </c>
      <c r="Z130" s="80">
        <f t="shared" ref="Z130" si="43">(C130*D130)/1000</f>
        <v>130.25633333333332</v>
      </c>
      <c r="AA130" s="87">
        <f t="shared" ref="AA130" si="44">(Z130)/$E$3</f>
        <v>0.37216095238095231</v>
      </c>
      <c r="AB130" s="82">
        <f t="shared" ref="AB130" si="45">(C130*G130)/1000</f>
        <v>160.73869444444443</v>
      </c>
      <c r="AC130" s="87">
        <f t="shared" ref="AC130" si="46">(AB130)/$G$3</f>
        <v>0.45925341269841269</v>
      </c>
      <c r="AD130" s="104">
        <f>AVERAGE(AD117:AD128)</f>
        <v>2091.9777777777781</v>
      </c>
    </row>
    <row r="131" spans="1:30" ht="13" thickTop="1" x14ac:dyDescent="0.25"/>
    <row r="132" spans="1:30" ht="13" thickBot="1" x14ac:dyDescent="0.3"/>
    <row r="133" spans="1:30" ht="13" thickTop="1" x14ac:dyDescent="0.25">
      <c r="A133" s="20" t="s">
        <v>5</v>
      </c>
      <c r="B133" s="21" t="s">
        <v>6</v>
      </c>
      <c r="C133" s="21" t="s">
        <v>6</v>
      </c>
      <c r="D133" s="32" t="s">
        <v>8</v>
      </c>
      <c r="E133" s="21" t="s">
        <v>9</v>
      </c>
      <c r="F133" s="21" t="s">
        <v>2</v>
      </c>
      <c r="G133" s="21" t="s">
        <v>10</v>
      </c>
      <c r="H133" s="21" t="s">
        <v>11</v>
      </c>
      <c r="I133" s="21" t="s">
        <v>3</v>
      </c>
      <c r="J133" s="21" t="s">
        <v>12</v>
      </c>
      <c r="K133" s="21" t="s">
        <v>13</v>
      </c>
      <c r="L133" s="21" t="s">
        <v>14</v>
      </c>
      <c r="M133" s="91" t="s">
        <v>66</v>
      </c>
      <c r="N133" s="92" t="s">
        <v>67</v>
      </c>
      <c r="O133" s="32" t="s">
        <v>68</v>
      </c>
      <c r="P133" s="21" t="s">
        <v>69</v>
      </c>
      <c r="W133" s="22" t="s">
        <v>48</v>
      </c>
      <c r="X133" s="22" t="s">
        <v>41</v>
      </c>
      <c r="Y133" s="71" t="s">
        <v>49</v>
      </c>
      <c r="Z133" s="72" t="s">
        <v>50</v>
      </c>
      <c r="AA133" s="73" t="s">
        <v>51</v>
      </c>
      <c r="AB133" s="74" t="s">
        <v>49</v>
      </c>
      <c r="AC133" s="73" t="s">
        <v>49</v>
      </c>
      <c r="AD133" s="71" t="s">
        <v>148</v>
      </c>
    </row>
    <row r="134" spans="1:30" ht="13" thickBot="1" x14ac:dyDescent="0.3">
      <c r="A134" s="17" t="s">
        <v>70</v>
      </c>
      <c r="B134" s="18" t="s">
        <v>17</v>
      </c>
      <c r="C134" s="19" t="s">
        <v>18</v>
      </c>
      <c r="D134" s="18" t="s">
        <v>19</v>
      </c>
      <c r="E134" s="18" t="s">
        <v>19</v>
      </c>
      <c r="F134" s="23" t="s">
        <v>20</v>
      </c>
      <c r="G134" s="18" t="s">
        <v>19</v>
      </c>
      <c r="H134" s="18" t="s">
        <v>19</v>
      </c>
      <c r="I134" s="23" t="s">
        <v>20</v>
      </c>
      <c r="J134" s="18" t="s">
        <v>19</v>
      </c>
      <c r="K134" s="18" t="s">
        <v>19</v>
      </c>
      <c r="L134" s="23" t="s">
        <v>20</v>
      </c>
      <c r="M134" s="93"/>
      <c r="N134" s="93"/>
      <c r="O134" s="18"/>
      <c r="P134" s="18"/>
      <c r="W134" s="19" t="s">
        <v>53</v>
      </c>
      <c r="X134" s="19" t="s">
        <v>21</v>
      </c>
      <c r="Y134" s="75" t="s">
        <v>6</v>
      </c>
      <c r="Z134" s="76" t="s">
        <v>54</v>
      </c>
      <c r="AA134" s="77" t="s">
        <v>55</v>
      </c>
      <c r="AB134" s="78" t="s">
        <v>56</v>
      </c>
      <c r="AC134" s="77" t="s">
        <v>57</v>
      </c>
      <c r="AD134" s="99" t="s">
        <v>149</v>
      </c>
    </row>
    <row r="135" spans="1:30" ht="13" thickTop="1" x14ac:dyDescent="0.25">
      <c r="A135" s="5" t="s">
        <v>22</v>
      </c>
      <c r="B135" s="6">
        <v>13816</v>
      </c>
      <c r="C135" s="6">
        <v>446</v>
      </c>
      <c r="D135" s="6">
        <v>338</v>
      </c>
      <c r="E135" s="6">
        <v>49</v>
      </c>
      <c r="F135" s="6">
        <v>86</v>
      </c>
      <c r="G135" s="6">
        <v>410</v>
      </c>
      <c r="H135" s="6">
        <v>38</v>
      </c>
      <c r="I135" s="6">
        <v>91</v>
      </c>
      <c r="J135" s="6">
        <v>864</v>
      </c>
      <c r="K135" s="6">
        <v>105</v>
      </c>
      <c r="L135" s="6">
        <v>88</v>
      </c>
      <c r="M135" s="94">
        <v>7</v>
      </c>
      <c r="N135" s="94">
        <v>7</v>
      </c>
      <c r="O135" s="34">
        <v>2.0110000000000001</v>
      </c>
      <c r="P135" s="34">
        <v>2.11</v>
      </c>
      <c r="W135" s="6">
        <v>15213</v>
      </c>
      <c r="X135" s="7">
        <f t="shared" ref="X135:X146" si="47">W135/B135</f>
        <v>1.1011146496815287</v>
      </c>
      <c r="Y135" s="79">
        <f>C135/$C$2</f>
        <v>0.50971428571428568</v>
      </c>
      <c r="Z135" s="80">
        <f>(C135*D135)/1000</f>
        <v>150.74799999999999</v>
      </c>
      <c r="AA135" s="81">
        <f>(Z135)/$E$3</f>
        <v>0.43070857142857139</v>
      </c>
      <c r="AB135" s="82">
        <f>(C135*G135)/1000</f>
        <v>182.86</v>
      </c>
      <c r="AC135" s="81">
        <f>(AB135)/$G$3</f>
        <v>0.52245714285714284</v>
      </c>
      <c r="AD135" s="101">
        <f>(0.8*C135*G135)/60</f>
        <v>2438.1333333333332</v>
      </c>
    </row>
    <row r="136" spans="1:30" x14ac:dyDescent="0.25">
      <c r="A136" s="5" t="s">
        <v>23</v>
      </c>
      <c r="B136" s="6">
        <v>12351</v>
      </c>
      <c r="C136" s="6">
        <v>426</v>
      </c>
      <c r="D136" s="6">
        <v>335</v>
      </c>
      <c r="E136" s="6">
        <v>38</v>
      </c>
      <c r="F136" s="6">
        <v>89</v>
      </c>
      <c r="G136" s="6">
        <v>400</v>
      </c>
      <c r="H136" s="6">
        <v>46</v>
      </c>
      <c r="I136" s="6">
        <v>89</v>
      </c>
      <c r="J136" s="6">
        <v>888</v>
      </c>
      <c r="K136" s="6">
        <v>142</v>
      </c>
      <c r="L136" s="6">
        <v>84</v>
      </c>
      <c r="M136" s="94">
        <v>7.4</v>
      </c>
      <c r="N136" s="94">
        <v>7.1</v>
      </c>
      <c r="O136" s="34">
        <v>1.4410000000000001</v>
      </c>
      <c r="P136" s="34">
        <v>1.276</v>
      </c>
      <c r="W136" s="6">
        <v>12984</v>
      </c>
      <c r="X136" s="7">
        <f t="shared" si="47"/>
        <v>1.0512509108574204</v>
      </c>
      <c r="Y136" s="79">
        <f t="shared" ref="Y136:Y146" si="48">C136/$C$2</f>
        <v>0.48685714285714288</v>
      </c>
      <c r="Z136" s="80">
        <f t="shared" ref="Z136:Z146" si="49">(C136*D136)/1000</f>
        <v>142.71</v>
      </c>
      <c r="AA136" s="81">
        <f t="shared" ref="AA136:AA146" si="50">(Z136)/$E$3</f>
        <v>0.40774285714285718</v>
      </c>
      <c r="AB136" s="82">
        <f t="shared" ref="AB136:AB146" si="51">(C136*G136)/1000</f>
        <v>170.4</v>
      </c>
      <c r="AC136" s="81">
        <f t="shared" ref="AC136:AC146" si="52">(AB136)/$G$3</f>
        <v>0.48685714285714288</v>
      </c>
      <c r="AD136" s="101">
        <f t="shared" ref="AD136:AD146" si="53">(0.8*C136*G136)/60</f>
        <v>2272</v>
      </c>
    </row>
    <row r="137" spans="1:30" x14ac:dyDescent="0.25">
      <c r="A137" s="5" t="s">
        <v>24</v>
      </c>
      <c r="B137" s="6">
        <v>11649</v>
      </c>
      <c r="C137" s="6">
        <v>376</v>
      </c>
      <c r="D137" s="6">
        <v>313</v>
      </c>
      <c r="E137" s="6">
        <v>35</v>
      </c>
      <c r="F137" s="6">
        <v>89</v>
      </c>
      <c r="G137" s="6">
        <v>488</v>
      </c>
      <c r="H137" s="6">
        <v>24</v>
      </c>
      <c r="I137" s="6">
        <v>95</v>
      </c>
      <c r="J137" s="6">
        <v>912</v>
      </c>
      <c r="K137" s="6">
        <v>101</v>
      </c>
      <c r="L137" s="6">
        <v>89</v>
      </c>
      <c r="M137" s="94">
        <v>7.1</v>
      </c>
      <c r="N137" s="94">
        <v>7.1</v>
      </c>
      <c r="O137" s="34">
        <v>1.633</v>
      </c>
      <c r="P137" s="34">
        <v>1.3360000000000001</v>
      </c>
      <c r="W137" s="6">
        <v>13956</v>
      </c>
      <c r="X137" s="7">
        <f t="shared" si="47"/>
        <v>1.1980427504506825</v>
      </c>
      <c r="Y137" s="79">
        <f t="shared" si="48"/>
        <v>0.42971428571428572</v>
      </c>
      <c r="Z137" s="80">
        <f t="shared" si="49"/>
        <v>117.688</v>
      </c>
      <c r="AA137" s="81">
        <f t="shared" si="50"/>
        <v>0.33625142857142859</v>
      </c>
      <c r="AB137" s="82">
        <f t="shared" si="51"/>
        <v>183.488</v>
      </c>
      <c r="AC137" s="81">
        <f t="shared" si="52"/>
        <v>0.52425142857142859</v>
      </c>
      <c r="AD137" s="101">
        <f t="shared" si="53"/>
        <v>2446.5066666666667</v>
      </c>
    </row>
    <row r="138" spans="1:30" x14ac:dyDescent="0.25">
      <c r="A138" s="5" t="s">
        <v>25</v>
      </c>
      <c r="B138" s="6">
        <v>16907</v>
      </c>
      <c r="C138" s="6">
        <v>564</v>
      </c>
      <c r="D138" s="6">
        <v>295</v>
      </c>
      <c r="E138" s="6">
        <v>41</v>
      </c>
      <c r="F138" s="6">
        <v>86</v>
      </c>
      <c r="G138" s="6">
        <v>420</v>
      </c>
      <c r="H138" s="6">
        <v>23</v>
      </c>
      <c r="I138" s="6">
        <v>84</v>
      </c>
      <c r="J138" s="6">
        <v>787</v>
      </c>
      <c r="K138" s="6">
        <v>96</v>
      </c>
      <c r="L138" s="6">
        <v>96</v>
      </c>
      <c r="M138" s="94">
        <v>7.5</v>
      </c>
      <c r="N138" s="94">
        <v>7.4</v>
      </c>
      <c r="O138" s="34">
        <v>1.1379999999999999</v>
      </c>
      <c r="P138" s="34">
        <v>0.94299999999999995</v>
      </c>
      <c r="W138" s="6">
        <v>12799</v>
      </c>
      <c r="X138" s="7">
        <f t="shared" si="47"/>
        <v>0.7570237179866327</v>
      </c>
      <c r="Y138" s="79">
        <f t="shared" si="48"/>
        <v>0.64457142857142857</v>
      </c>
      <c r="Z138" s="80">
        <f t="shared" si="49"/>
        <v>166.38</v>
      </c>
      <c r="AA138" s="81">
        <f t="shared" si="50"/>
        <v>0.47537142857142856</v>
      </c>
      <c r="AB138" s="82">
        <f t="shared" si="51"/>
        <v>236.88</v>
      </c>
      <c r="AC138" s="81">
        <f t="shared" si="52"/>
        <v>0.67679999999999996</v>
      </c>
      <c r="AD138" s="101">
        <f t="shared" si="53"/>
        <v>3158.4000000000005</v>
      </c>
    </row>
    <row r="139" spans="1:30" x14ac:dyDescent="0.25">
      <c r="A139" s="5" t="s">
        <v>26</v>
      </c>
      <c r="B139" s="6">
        <v>15522</v>
      </c>
      <c r="C139" s="6">
        <v>501</v>
      </c>
      <c r="D139" s="6">
        <v>405</v>
      </c>
      <c r="E139" s="6">
        <v>26</v>
      </c>
      <c r="F139" s="6">
        <v>94</v>
      </c>
      <c r="G139" s="6">
        <v>455</v>
      </c>
      <c r="H139" s="6">
        <v>21</v>
      </c>
      <c r="I139" s="6">
        <v>95</v>
      </c>
      <c r="J139" s="6">
        <v>970</v>
      </c>
      <c r="K139" s="6">
        <v>115</v>
      </c>
      <c r="L139" s="6">
        <v>88</v>
      </c>
      <c r="M139" s="94">
        <v>7.1</v>
      </c>
      <c r="N139" s="94">
        <v>7.1</v>
      </c>
      <c r="O139" s="34">
        <v>1.53</v>
      </c>
      <c r="P139" s="34">
        <v>1.216</v>
      </c>
      <c r="W139" s="6">
        <v>13660</v>
      </c>
      <c r="X139" s="7">
        <f t="shared" si="47"/>
        <v>0.8800412318000258</v>
      </c>
      <c r="Y139" s="79">
        <f t="shared" si="48"/>
        <v>0.57257142857142862</v>
      </c>
      <c r="Z139" s="80">
        <f t="shared" si="49"/>
        <v>202.905</v>
      </c>
      <c r="AA139" s="81">
        <f t="shared" si="50"/>
        <v>0.57972857142857148</v>
      </c>
      <c r="AB139" s="82">
        <f t="shared" si="51"/>
        <v>227.95500000000001</v>
      </c>
      <c r="AC139" s="81">
        <f t="shared" si="52"/>
        <v>0.65129999999999999</v>
      </c>
      <c r="AD139" s="101">
        <f t="shared" si="53"/>
        <v>3039.4</v>
      </c>
    </row>
    <row r="140" spans="1:30" x14ac:dyDescent="0.25">
      <c r="A140" s="5" t="s">
        <v>27</v>
      </c>
      <c r="B140" s="6">
        <v>10004</v>
      </c>
      <c r="C140" s="6">
        <v>333</v>
      </c>
      <c r="D140" s="6">
        <v>378</v>
      </c>
      <c r="E140" s="6">
        <v>26</v>
      </c>
      <c r="F140" s="6">
        <v>93</v>
      </c>
      <c r="G140" s="6">
        <v>378</v>
      </c>
      <c r="H140" s="6">
        <v>24</v>
      </c>
      <c r="I140" s="6">
        <v>96</v>
      </c>
      <c r="J140" s="6">
        <v>960</v>
      </c>
      <c r="K140" s="6">
        <v>85</v>
      </c>
      <c r="L140" s="6">
        <v>91</v>
      </c>
      <c r="M140" s="94">
        <v>7</v>
      </c>
      <c r="N140" s="94">
        <v>7.1</v>
      </c>
      <c r="O140" s="34">
        <v>1.53</v>
      </c>
      <c r="P140" s="34">
        <v>1.3720000000000001</v>
      </c>
      <c r="W140" s="6">
        <v>12736</v>
      </c>
      <c r="X140" s="7">
        <f t="shared" si="47"/>
        <v>1.2730907636945221</v>
      </c>
      <c r="Y140" s="79">
        <f t="shared" si="48"/>
        <v>0.38057142857142856</v>
      </c>
      <c r="Z140" s="80">
        <f t="shared" si="49"/>
        <v>125.874</v>
      </c>
      <c r="AA140" s="81">
        <f t="shared" si="50"/>
        <v>0.35963999999999996</v>
      </c>
      <c r="AB140" s="82">
        <f t="shared" si="51"/>
        <v>125.874</v>
      </c>
      <c r="AC140" s="81">
        <f t="shared" si="52"/>
        <v>0.35963999999999996</v>
      </c>
      <c r="AD140" s="101">
        <f t="shared" si="53"/>
        <v>1678.3200000000002</v>
      </c>
    </row>
    <row r="141" spans="1:30" x14ac:dyDescent="0.25">
      <c r="A141" s="5" t="s">
        <v>28</v>
      </c>
      <c r="B141" s="6">
        <v>10821</v>
      </c>
      <c r="C141" s="6">
        <v>349</v>
      </c>
      <c r="D141" s="6">
        <v>265</v>
      </c>
      <c r="E141" s="6">
        <v>39</v>
      </c>
      <c r="F141" s="6">
        <v>85</v>
      </c>
      <c r="G141" s="6">
        <v>408</v>
      </c>
      <c r="H141" s="6">
        <v>19</v>
      </c>
      <c r="I141" s="6">
        <v>95</v>
      </c>
      <c r="J141" s="6">
        <v>787</v>
      </c>
      <c r="K141" s="6">
        <v>101</v>
      </c>
      <c r="L141" s="6">
        <v>87</v>
      </c>
      <c r="M141" s="94">
        <v>7.4</v>
      </c>
      <c r="N141" s="94">
        <v>7.4</v>
      </c>
      <c r="O141" s="34">
        <v>1.369</v>
      </c>
      <c r="P141" s="34">
        <v>1.3280000000000001</v>
      </c>
      <c r="W141" s="6">
        <v>13484</v>
      </c>
      <c r="X141" s="7">
        <f t="shared" si="47"/>
        <v>1.2460955549394694</v>
      </c>
      <c r="Y141" s="79">
        <f t="shared" si="48"/>
        <v>0.39885714285714285</v>
      </c>
      <c r="Z141" s="80">
        <f t="shared" si="49"/>
        <v>92.484999999999999</v>
      </c>
      <c r="AA141" s="81">
        <f t="shared" si="50"/>
        <v>0.26424285714285717</v>
      </c>
      <c r="AB141" s="82">
        <f t="shared" si="51"/>
        <v>142.392</v>
      </c>
      <c r="AC141" s="81">
        <f t="shared" si="52"/>
        <v>0.4068342857142857</v>
      </c>
      <c r="AD141" s="101">
        <f t="shared" si="53"/>
        <v>1898.56</v>
      </c>
    </row>
    <row r="142" spans="1:30" x14ac:dyDescent="0.25">
      <c r="A142" s="5" t="s">
        <v>29</v>
      </c>
      <c r="B142" s="6">
        <v>11610</v>
      </c>
      <c r="C142" s="6">
        <v>375</v>
      </c>
      <c r="D142" s="6">
        <v>722</v>
      </c>
      <c r="E142" s="6">
        <v>52</v>
      </c>
      <c r="F142" s="6">
        <v>93</v>
      </c>
      <c r="G142" s="6">
        <v>753</v>
      </c>
      <c r="H142" s="6">
        <v>45</v>
      </c>
      <c r="I142" s="6">
        <v>94</v>
      </c>
      <c r="J142" s="6">
        <v>1385</v>
      </c>
      <c r="K142" s="6">
        <v>146</v>
      </c>
      <c r="L142" s="6">
        <v>89</v>
      </c>
      <c r="M142" s="94">
        <v>6.7</v>
      </c>
      <c r="N142" s="94">
        <v>7.6</v>
      </c>
      <c r="O142" s="34">
        <v>1.45</v>
      </c>
      <c r="P142" s="34">
        <v>1.133</v>
      </c>
      <c r="W142" s="6">
        <v>13197</v>
      </c>
      <c r="X142" s="7">
        <f t="shared" si="47"/>
        <v>1.1366925064599482</v>
      </c>
      <c r="Y142" s="79">
        <f t="shared" si="48"/>
        <v>0.42857142857142855</v>
      </c>
      <c r="Z142" s="80">
        <f t="shared" si="49"/>
        <v>270.75</v>
      </c>
      <c r="AA142" s="81">
        <f t="shared" si="50"/>
        <v>0.77357142857142858</v>
      </c>
      <c r="AB142" s="82">
        <f t="shared" si="51"/>
        <v>282.375</v>
      </c>
      <c r="AC142" s="81">
        <f t="shared" si="52"/>
        <v>0.80678571428571433</v>
      </c>
      <c r="AD142" s="101">
        <f t="shared" si="53"/>
        <v>3765</v>
      </c>
    </row>
    <row r="143" spans="1:30" x14ac:dyDescent="0.25">
      <c r="A143" s="5" t="s">
        <v>30</v>
      </c>
      <c r="B143" s="6">
        <v>12558</v>
      </c>
      <c r="C143" s="6">
        <v>419</v>
      </c>
      <c r="D143" s="6">
        <v>220</v>
      </c>
      <c r="E143" s="6">
        <v>37</v>
      </c>
      <c r="F143" s="6">
        <v>83</v>
      </c>
      <c r="G143" s="6">
        <v>365</v>
      </c>
      <c r="H143" s="6">
        <v>15</v>
      </c>
      <c r="I143" s="6">
        <v>96</v>
      </c>
      <c r="J143" s="6">
        <v>698</v>
      </c>
      <c r="K143" s="6">
        <v>120</v>
      </c>
      <c r="L143" s="6">
        <v>83</v>
      </c>
      <c r="M143" s="94">
        <v>7.1</v>
      </c>
      <c r="N143" s="94">
        <v>7.2</v>
      </c>
      <c r="O143" s="34">
        <v>1.5289999999999999</v>
      </c>
      <c r="P143" s="34">
        <v>1.3129999999999999</v>
      </c>
      <c r="W143" s="6">
        <v>13077</v>
      </c>
      <c r="X143" s="7">
        <f t="shared" si="47"/>
        <v>1.0413282369804109</v>
      </c>
      <c r="Y143" s="79">
        <f t="shared" si="48"/>
        <v>0.47885714285714287</v>
      </c>
      <c r="Z143" s="80">
        <f t="shared" si="49"/>
        <v>92.18</v>
      </c>
      <c r="AA143" s="81">
        <f t="shared" si="50"/>
        <v>0.26337142857142859</v>
      </c>
      <c r="AB143" s="82">
        <f t="shared" si="51"/>
        <v>152.935</v>
      </c>
      <c r="AC143" s="81">
        <f t="shared" si="52"/>
        <v>0.43695714285714288</v>
      </c>
      <c r="AD143" s="101">
        <f t="shared" si="53"/>
        <v>2039.1333333333337</v>
      </c>
    </row>
    <row r="144" spans="1:30" x14ac:dyDescent="0.25">
      <c r="A144" s="5" t="s">
        <v>31</v>
      </c>
      <c r="B144" s="6">
        <v>11439</v>
      </c>
      <c r="C144" s="6">
        <v>369</v>
      </c>
      <c r="D144" s="6">
        <v>360</v>
      </c>
      <c r="E144" s="6">
        <v>37</v>
      </c>
      <c r="F144" s="6">
        <v>90</v>
      </c>
      <c r="G144" s="6">
        <v>445</v>
      </c>
      <c r="H144" s="6">
        <v>17</v>
      </c>
      <c r="I144" s="6">
        <v>96</v>
      </c>
      <c r="J144" s="6">
        <v>998</v>
      </c>
      <c r="K144" s="6">
        <v>115</v>
      </c>
      <c r="L144" s="6">
        <v>88</v>
      </c>
      <c r="M144" s="94">
        <v>7</v>
      </c>
      <c r="N144" s="94">
        <v>7</v>
      </c>
      <c r="O144" s="34">
        <v>2.14</v>
      </c>
      <c r="P144" s="34">
        <v>1.984</v>
      </c>
      <c r="W144" s="6">
        <v>13726</v>
      </c>
      <c r="X144" s="7">
        <f t="shared" si="47"/>
        <v>1.1999300638167671</v>
      </c>
      <c r="Y144" s="79">
        <f t="shared" si="48"/>
        <v>0.42171428571428571</v>
      </c>
      <c r="Z144" s="80">
        <f t="shared" si="49"/>
        <v>132.84</v>
      </c>
      <c r="AA144" s="81">
        <f t="shared" si="50"/>
        <v>0.37954285714285713</v>
      </c>
      <c r="AB144" s="82">
        <f t="shared" si="51"/>
        <v>164.20500000000001</v>
      </c>
      <c r="AC144" s="81">
        <f t="shared" si="52"/>
        <v>0.46915714285714288</v>
      </c>
      <c r="AD144" s="101">
        <f t="shared" si="53"/>
        <v>2189.4</v>
      </c>
    </row>
    <row r="145" spans="1:30" x14ac:dyDescent="0.25">
      <c r="A145" s="5" t="s">
        <v>32</v>
      </c>
      <c r="B145" s="6">
        <v>9837</v>
      </c>
      <c r="C145" s="6">
        <v>328</v>
      </c>
      <c r="D145" s="6">
        <v>670</v>
      </c>
      <c r="E145" s="6">
        <v>63</v>
      </c>
      <c r="F145" s="6">
        <v>91</v>
      </c>
      <c r="G145" s="6">
        <v>755</v>
      </c>
      <c r="H145" s="6">
        <v>26</v>
      </c>
      <c r="I145" s="6">
        <v>97</v>
      </c>
      <c r="J145" s="6">
        <v>1364</v>
      </c>
      <c r="K145" s="6">
        <v>144</v>
      </c>
      <c r="L145" s="6">
        <v>89</v>
      </c>
      <c r="M145" s="94">
        <v>7.3</v>
      </c>
      <c r="N145" s="94">
        <v>7.4</v>
      </c>
      <c r="O145" s="34">
        <v>2.0219999999999998</v>
      </c>
      <c r="P145" s="34">
        <v>1.6519999999999999</v>
      </c>
      <c r="W145" s="6">
        <v>12925</v>
      </c>
      <c r="X145" s="7">
        <f t="shared" si="47"/>
        <v>1.3139168445664329</v>
      </c>
      <c r="Y145" s="79">
        <f t="shared" si="48"/>
        <v>0.37485714285714283</v>
      </c>
      <c r="Z145" s="80">
        <f t="shared" si="49"/>
        <v>219.76</v>
      </c>
      <c r="AA145" s="81">
        <f t="shared" si="50"/>
        <v>0.62788571428571427</v>
      </c>
      <c r="AB145" s="82">
        <f t="shared" si="51"/>
        <v>247.64</v>
      </c>
      <c r="AC145" s="81">
        <f t="shared" si="52"/>
        <v>0.70754285714285714</v>
      </c>
      <c r="AD145" s="101">
        <f t="shared" si="53"/>
        <v>3301.8666666666672</v>
      </c>
    </row>
    <row r="146" spans="1:30" ht="13" thickBot="1" x14ac:dyDescent="0.3">
      <c r="A146" s="5" t="s">
        <v>33</v>
      </c>
      <c r="B146" s="6">
        <v>12825</v>
      </c>
      <c r="C146" s="6">
        <v>414</v>
      </c>
      <c r="D146" s="6">
        <v>445</v>
      </c>
      <c r="E146" s="6">
        <v>60</v>
      </c>
      <c r="F146" s="6">
        <v>86</v>
      </c>
      <c r="G146" s="6">
        <v>598</v>
      </c>
      <c r="H146" s="6">
        <v>52</v>
      </c>
      <c r="I146" s="6">
        <v>91</v>
      </c>
      <c r="J146" s="6">
        <v>1142</v>
      </c>
      <c r="K146" s="6">
        <v>149</v>
      </c>
      <c r="L146" s="6">
        <v>87</v>
      </c>
      <c r="M146" s="94">
        <v>7</v>
      </c>
      <c r="N146" s="94">
        <v>7.2</v>
      </c>
      <c r="O146" s="34">
        <v>2.2440000000000002</v>
      </c>
      <c r="P146" s="34">
        <v>1.9119999999999999</v>
      </c>
      <c r="W146" s="6">
        <v>14013</v>
      </c>
      <c r="X146" s="7">
        <f t="shared" si="47"/>
        <v>1.0926315789473684</v>
      </c>
      <c r="Y146" s="79">
        <f t="shared" si="48"/>
        <v>0.47314285714285714</v>
      </c>
      <c r="Z146" s="80">
        <f t="shared" si="49"/>
        <v>184.23</v>
      </c>
      <c r="AA146" s="81">
        <f t="shared" si="50"/>
        <v>0.52637142857142849</v>
      </c>
      <c r="AB146" s="82">
        <f t="shared" si="51"/>
        <v>247.572</v>
      </c>
      <c r="AC146" s="81">
        <f t="shared" si="52"/>
        <v>0.70734857142857144</v>
      </c>
      <c r="AD146" s="101">
        <f t="shared" si="53"/>
        <v>3300.9600000000005</v>
      </c>
    </row>
    <row r="147" spans="1:30" ht="13" thickTop="1" x14ac:dyDescent="0.25">
      <c r="A147" s="8" t="s">
        <v>71</v>
      </c>
      <c r="B147" s="49">
        <f>SUM(B135:B146)</f>
        <v>149339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5"/>
      <c r="N147" s="95"/>
      <c r="O147" s="35"/>
      <c r="P147" s="35"/>
      <c r="W147" s="49">
        <f>SUM(W135:W146)</f>
        <v>161770</v>
      </c>
      <c r="X147" s="9"/>
      <c r="Y147" s="83"/>
      <c r="Z147" s="84"/>
      <c r="AA147" s="85"/>
      <c r="AB147" s="86"/>
      <c r="AC147" s="85"/>
      <c r="AD147" s="103"/>
    </row>
    <row r="148" spans="1:30" ht="13" thickBot="1" x14ac:dyDescent="0.3">
      <c r="A148" s="11" t="s">
        <v>72</v>
      </c>
      <c r="B148" s="12">
        <f>AVERAGE(B135:B146)</f>
        <v>12444.916666666666</v>
      </c>
      <c r="C148" s="12">
        <f t="shared" ref="C148:J148" si="54">AVERAGE(C135:C146)</f>
        <v>408.33333333333331</v>
      </c>
      <c r="D148" s="12">
        <f t="shared" si="54"/>
        <v>395.5</v>
      </c>
      <c r="E148" s="12">
        <f>AVERAGE(E135:E146)</f>
        <v>41.916666666666664</v>
      </c>
      <c r="F148" s="12">
        <f>AVERAGE(F135:F146)</f>
        <v>88.75</v>
      </c>
      <c r="G148" s="12">
        <f>AVERAGE(G135:G146)</f>
        <v>489.58333333333331</v>
      </c>
      <c r="H148" s="27">
        <f>AVERAGE(H135:H146)</f>
        <v>29.166666666666668</v>
      </c>
      <c r="I148" s="12">
        <f>AVERAGE(I135:I146)</f>
        <v>93.25</v>
      </c>
      <c r="J148" s="12">
        <f t="shared" si="54"/>
        <v>979.58333333333337</v>
      </c>
      <c r="K148" s="12">
        <f t="shared" ref="K148:P148" si="55">AVERAGE(K135:K146)</f>
        <v>118.25</v>
      </c>
      <c r="L148" s="12">
        <f t="shared" si="55"/>
        <v>88.25</v>
      </c>
      <c r="M148" s="26">
        <f t="shared" si="55"/>
        <v>7.1333333333333329</v>
      </c>
      <c r="N148" s="26">
        <f t="shared" si="55"/>
        <v>7.2166666666666677</v>
      </c>
      <c r="O148" s="36">
        <f t="shared" si="55"/>
        <v>1.6697499999999998</v>
      </c>
      <c r="P148" s="36">
        <f t="shared" si="55"/>
        <v>1.4645833333333333</v>
      </c>
      <c r="W148" s="12">
        <f>AVERAGE(W135:W146)</f>
        <v>13480.833333333334</v>
      </c>
      <c r="X148" s="27">
        <f>AVERAGE(X135:X146)</f>
        <v>1.1075965675151007</v>
      </c>
      <c r="Y148" s="79">
        <f t="shared" ref="Y148" si="56">C148/$C$2</f>
        <v>0.46666666666666662</v>
      </c>
      <c r="Z148" s="80">
        <f t="shared" ref="Z148" si="57">(C148*D148)/1000</f>
        <v>161.49583333333331</v>
      </c>
      <c r="AA148" s="87">
        <f t="shared" ref="AA148" si="58">(Z148)/$E$3</f>
        <v>0.46141666666666659</v>
      </c>
      <c r="AB148" s="82">
        <f t="shared" ref="AB148" si="59">(C148*G148)/1000</f>
        <v>199.91319444444443</v>
      </c>
      <c r="AC148" s="87">
        <f t="shared" ref="AC148" si="60">(AB148)/$G$3</f>
        <v>0.57118055555555547</v>
      </c>
      <c r="AD148" s="104">
        <f>AVERAGE(AD135:AD146)</f>
        <v>2627.3066666666668</v>
      </c>
    </row>
    <row r="149" spans="1:30" ht="13" thickTop="1" x14ac:dyDescent="0.25"/>
    <row r="150" spans="1:30" ht="13" thickBot="1" x14ac:dyDescent="0.3"/>
    <row r="151" spans="1:30" ht="13" thickTop="1" x14ac:dyDescent="0.25">
      <c r="A151" s="20" t="s">
        <v>5</v>
      </c>
      <c r="B151" s="21" t="s">
        <v>6</v>
      </c>
      <c r="C151" s="21" t="s">
        <v>6</v>
      </c>
      <c r="D151" s="32" t="s">
        <v>8</v>
      </c>
      <c r="E151" s="21" t="s">
        <v>9</v>
      </c>
      <c r="F151" s="21" t="s">
        <v>2</v>
      </c>
      <c r="G151" s="21" t="s">
        <v>10</v>
      </c>
      <c r="H151" s="21" t="s">
        <v>11</v>
      </c>
      <c r="I151" s="21" t="s">
        <v>3</v>
      </c>
      <c r="J151" s="21" t="s">
        <v>12</v>
      </c>
      <c r="K151" s="21" t="s">
        <v>13</v>
      </c>
      <c r="L151" s="21" t="s">
        <v>14</v>
      </c>
      <c r="M151" s="91" t="s">
        <v>66</v>
      </c>
      <c r="N151" s="92" t="s">
        <v>67</v>
      </c>
      <c r="O151" s="32" t="s">
        <v>68</v>
      </c>
      <c r="P151" s="21" t="s">
        <v>69</v>
      </c>
      <c r="W151" s="22" t="s">
        <v>48</v>
      </c>
      <c r="X151" s="22" t="s">
        <v>41</v>
      </c>
      <c r="Y151" s="71" t="s">
        <v>49</v>
      </c>
      <c r="Z151" s="72" t="s">
        <v>50</v>
      </c>
      <c r="AA151" s="73" t="s">
        <v>51</v>
      </c>
      <c r="AB151" s="74" t="s">
        <v>49</v>
      </c>
      <c r="AC151" s="73" t="s">
        <v>49</v>
      </c>
      <c r="AD151" s="71" t="s">
        <v>148</v>
      </c>
    </row>
    <row r="152" spans="1:30" ht="13" thickBot="1" x14ac:dyDescent="0.3">
      <c r="A152" s="17" t="s">
        <v>73</v>
      </c>
      <c r="B152" s="18" t="s">
        <v>17</v>
      </c>
      <c r="C152" s="19" t="s">
        <v>18</v>
      </c>
      <c r="D152" s="18" t="s">
        <v>19</v>
      </c>
      <c r="E152" s="18" t="s">
        <v>19</v>
      </c>
      <c r="F152" s="23" t="s">
        <v>20</v>
      </c>
      <c r="G152" s="18" t="s">
        <v>19</v>
      </c>
      <c r="H152" s="18" t="s">
        <v>19</v>
      </c>
      <c r="I152" s="23" t="s">
        <v>20</v>
      </c>
      <c r="J152" s="18" t="s">
        <v>19</v>
      </c>
      <c r="K152" s="18" t="s">
        <v>19</v>
      </c>
      <c r="L152" s="23" t="s">
        <v>20</v>
      </c>
      <c r="M152" s="93"/>
      <c r="N152" s="93"/>
      <c r="O152" s="18"/>
      <c r="P152" s="18"/>
      <c r="W152" s="19" t="s">
        <v>53</v>
      </c>
      <c r="X152" s="19" t="s">
        <v>21</v>
      </c>
      <c r="Y152" s="75" t="s">
        <v>6</v>
      </c>
      <c r="Z152" s="76" t="s">
        <v>54</v>
      </c>
      <c r="AA152" s="77" t="s">
        <v>55</v>
      </c>
      <c r="AB152" s="78" t="s">
        <v>56</v>
      </c>
      <c r="AC152" s="77" t="s">
        <v>57</v>
      </c>
      <c r="AD152" s="99" t="s">
        <v>149</v>
      </c>
    </row>
    <row r="153" spans="1:30" ht="13" thickTop="1" x14ac:dyDescent="0.25">
      <c r="A153" s="38" t="s">
        <v>22</v>
      </c>
      <c r="B153" s="6">
        <v>10649</v>
      </c>
      <c r="C153" s="6">
        <v>344</v>
      </c>
      <c r="D153" s="6">
        <v>373</v>
      </c>
      <c r="E153" s="6">
        <v>64</v>
      </c>
      <c r="F153" s="6">
        <v>83</v>
      </c>
      <c r="G153" s="6">
        <v>483</v>
      </c>
      <c r="H153" s="6">
        <v>45</v>
      </c>
      <c r="I153" s="6">
        <v>91</v>
      </c>
      <c r="J153" s="6">
        <v>931</v>
      </c>
      <c r="K153" s="6">
        <v>120</v>
      </c>
      <c r="L153" s="6">
        <v>87</v>
      </c>
      <c r="M153" s="94"/>
      <c r="N153" s="94"/>
      <c r="O153" s="34"/>
      <c r="P153" s="34"/>
      <c r="W153" s="37">
        <v>13784</v>
      </c>
      <c r="X153" s="7">
        <f t="shared" ref="X153:X164" si="61">W153/B153</f>
        <v>1.2943938397971642</v>
      </c>
      <c r="Y153" s="79">
        <f>C153/$C$2</f>
        <v>0.39314285714285713</v>
      </c>
      <c r="Z153" s="80">
        <f>(C153*D153)/1000</f>
        <v>128.31200000000001</v>
      </c>
      <c r="AA153" s="81">
        <f>(Z153)/$E$3</f>
        <v>0.36660571428571431</v>
      </c>
      <c r="AB153" s="82">
        <f>(C153*G153)/1000</f>
        <v>166.15199999999999</v>
      </c>
      <c r="AC153" s="81">
        <f>(AB153)/$G$3</f>
        <v>0.47471999999999998</v>
      </c>
      <c r="AD153" s="101">
        <f>(0.8*C153*G153)/60</f>
        <v>2215.36</v>
      </c>
    </row>
    <row r="154" spans="1:30" x14ac:dyDescent="0.25">
      <c r="A154" s="38" t="s">
        <v>23</v>
      </c>
      <c r="B154" s="6">
        <v>9607</v>
      </c>
      <c r="C154" s="6">
        <v>343</v>
      </c>
      <c r="D154" s="6">
        <v>435</v>
      </c>
      <c r="E154" s="6">
        <v>63</v>
      </c>
      <c r="F154" s="6">
        <v>85</v>
      </c>
      <c r="G154" s="6">
        <v>565</v>
      </c>
      <c r="H154" s="6">
        <v>29</v>
      </c>
      <c r="I154" s="6">
        <v>95</v>
      </c>
      <c r="J154" s="6">
        <v>1124</v>
      </c>
      <c r="K154" s="6">
        <v>106</v>
      </c>
      <c r="L154" s="6">
        <v>91</v>
      </c>
      <c r="M154" s="94"/>
      <c r="N154" s="94"/>
      <c r="O154" s="34"/>
      <c r="P154" s="34"/>
      <c r="W154" s="6">
        <v>12361</v>
      </c>
      <c r="X154" s="7">
        <f t="shared" si="61"/>
        <v>1.286665972728219</v>
      </c>
      <c r="Y154" s="79">
        <f t="shared" ref="Y154:Y164" si="62">C154/$C$2</f>
        <v>0.39200000000000002</v>
      </c>
      <c r="Z154" s="80">
        <f t="shared" ref="Z154:Z164" si="63">(C154*D154)/1000</f>
        <v>149.20500000000001</v>
      </c>
      <c r="AA154" s="81">
        <f t="shared" ref="AA154:AA164" si="64">(Z154)/$E$3</f>
        <v>0.42630000000000001</v>
      </c>
      <c r="AB154" s="82">
        <f t="shared" ref="AB154:AB164" si="65">(C154*G154)/1000</f>
        <v>193.79499999999999</v>
      </c>
      <c r="AC154" s="81">
        <f t="shared" ref="AC154:AC164" si="66">(AB154)/$G$3</f>
        <v>0.55369999999999997</v>
      </c>
      <c r="AD154" s="101">
        <f t="shared" ref="AD154:AD164" si="67">(0.8*C154*G154)/60</f>
        <v>2583.9333333333338</v>
      </c>
    </row>
    <row r="155" spans="1:30" x14ac:dyDescent="0.25">
      <c r="A155" s="38" t="s">
        <v>24</v>
      </c>
      <c r="B155" s="6">
        <v>12303</v>
      </c>
      <c r="C155" s="6">
        <v>397</v>
      </c>
      <c r="D155" s="6">
        <v>275</v>
      </c>
      <c r="E155" s="6">
        <v>42</v>
      </c>
      <c r="F155" s="6">
        <v>85</v>
      </c>
      <c r="G155" s="6">
        <v>415</v>
      </c>
      <c r="H155" s="6">
        <v>48</v>
      </c>
      <c r="I155" s="6">
        <v>89</v>
      </c>
      <c r="J155" s="6">
        <v>836</v>
      </c>
      <c r="K155" s="6">
        <v>130</v>
      </c>
      <c r="L155" s="6">
        <v>85</v>
      </c>
      <c r="M155" s="94"/>
      <c r="N155" s="94"/>
      <c r="O155" s="34"/>
      <c r="P155" s="34"/>
      <c r="W155" s="6">
        <v>14447</v>
      </c>
      <c r="X155" s="7">
        <f t="shared" si="61"/>
        <v>1.1742664390798991</v>
      </c>
      <c r="Y155" s="79">
        <f t="shared" si="62"/>
        <v>0.45371428571428574</v>
      </c>
      <c r="Z155" s="80">
        <f t="shared" si="63"/>
        <v>109.175</v>
      </c>
      <c r="AA155" s="81">
        <f t="shared" si="64"/>
        <v>0.31192857142857144</v>
      </c>
      <c r="AB155" s="82">
        <f t="shared" si="65"/>
        <v>164.755</v>
      </c>
      <c r="AC155" s="81">
        <f t="shared" si="66"/>
        <v>0.47072857142857144</v>
      </c>
      <c r="AD155" s="101">
        <f t="shared" si="67"/>
        <v>2196.7333333333331</v>
      </c>
    </row>
    <row r="156" spans="1:30" x14ac:dyDescent="0.25">
      <c r="A156" s="38" t="s">
        <v>25</v>
      </c>
      <c r="B156" s="6">
        <v>12021</v>
      </c>
      <c r="C156" s="6">
        <v>401</v>
      </c>
      <c r="D156" s="6">
        <v>225</v>
      </c>
      <c r="E156" s="6">
        <v>25</v>
      </c>
      <c r="F156" s="6">
        <v>89</v>
      </c>
      <c r="G156" s="6">
        <v>398</v>
      </c>
      <c r="H156" s="6">
        <v>18</v>
      </c>
      <c r="I156" s="6">
        <v>95</v>
      </c>
      <c r="J156" s="6">
        <v>791</v>
      </c>
      <c r="K156" s="6">
        <v>82</v>
      </c>
      <c r="L156" s="6">
        <v>90</v>
      </c>
      <c r="M156" s="94">
        <v>7</v>
      </c>
      <c r="N156" s="94">
        <v>7.1</v>
      </c>
      <c r="O156" s="34">
        <v>1.2949999999999999</v>
      </c>
      <c r="P156" s="34">
        <v>1.08</v>
      </c>
      <c r="W156" s="6">
        <v>13586</v>
      </c>
      <c r="X156" s="7">
        <f t="shared" si="61"/>
        <v>1.1301888362033108</v>
      </c>
      <c r="Y156" s="79">
        <f t="shared" si="62"/>
        <v>0.4582857142857143</v>
      </c>
      <c r="Z156" s="80">
        <f t="shared" si="63"/>
        <v>90.224999999999994</v>
      </c>
      <c r="AA156" s="81">
        <f t="shared" si="64"/>
        <v>0.25778571428571428</v>
      </c>
      <c r="AB156" s="82">
        <f t="shared" si="65"/>
        <v>159.59800000000001</v>
      </c>
      <c r="AC156" s="81">
        <f t="shared" si="66"/>
        <v>0.45599428571428574</v>
      </c>
      <c r="AD156" s="101">
        <f t="shared" si="67"/>
        <v>2127.9733333333334</v>
      </c>
    </row>
    <row r="157" spans="1:30" x14ac:dyDescent="0.25">
      <c r="A157" s="38" t="s">
        <v>26</v>
      </c>
      <c r="B157" s="6">
        <v>10890</v>
      </c>
      <c r="C157" s="6">
        <v>351</v>
      </c>
      <c r="D157" s="6">
        <v>365</v>
      </c>
      <c r="E157" s="6">
        <v>51</v>
      </c>
      <c r="F157" s="6">
        <v>86</v>
      </c>
      <c r="G157" s="6">
        <v>355</v>
      </c>
      <c r="H157" s="6">
        <v>34</v>
      </c>
      <c r="I157" s="6">
        <v>91</v>
      </c>
      <c r="J157" s="6">
        <v>931</v>
      </c>
      <c r="K157" s="6">
        <v>125</v>
      </c>
      <c r="L157" s="6">
        <v>87</v>
      </c>
      <c r="M157" s="94">
        <v>7</v>
      </c>
      <c r="N157" s="94">
        <v>7.2</v>
      </c>
      <c r="O157" s="34">
        <v>1.5309999999999999</v>
      </c>
      <c r="P157" s="34">
        <v>1.161</v>
      </c>
      <c r="W157" s="6">
        <v>14167</v>
      </c>
      <c r="X157" s="7">
        <f t="shared" si="61"/>
        <v>1.3009182736455465</v>
      </c>
      <c r="Y157" s="79">
        <f t="shared" si="62"/>
        <v>0.40114285714285713</v>
      </c>
      <c r="Z157" s="80">
        <f t="shared" si="63"/>
        <v>128.11500000000001</v>
      </c>
      <c r="AA157" s="81">
        <f t="shared" si="64"/>
        <v>0.36604285714285717</v>
      </c>
      <c r="AB157" s="82">
        <f t="shared" si="65"/>
        <v>124.605</v>
      </c>
      <c r="AC157" s="81">
        <f t="shared" si="66"/>
        <v>0.35601428571428573</v>
      </c>
      <c r="AD157" s="101">
        <f t="shared" si="67"/>
        <v>1661.4</v>
      </c>
    </row>
    <row r="158" spans="1:30" x14ac:dyDescent="0.25">
      <c r="A158" s="38" t="s">
        <v>27</v>
      </c>
      <c r="B158" s="6">
        <v>9974</v>
      </c>
      <c r="C158" s="6">
        <v>332</v>
      </c>
      <c r="D158" s="6">
        <v>365</v>
      </c>
      <c r="E158" s="6">
        <v>41</v>
      </c>
      <c r="F158" s="2">
        <v>89</v>
      </c>
      <c r="G158" s="6">
        <v>503</v>
      </c>
      <c r="H158" s="6">
        <v>32</v>
      </c>
      <c r="I158" s="6">
        <v>87</v>
      </c>
      <c r="J158" s="6">
        <v>946</v>
      </c>
      <c r="K158" s="6">
        <v>130</v>
      </c>
      <c r="L158" s="6">
        <v>86</v>
      </c>
      <c r="M158" s="94">
        <v>7.2</v>
      </c>
      <c r="N158" s="94">
        <v>7.2</v>
      </c>
      <c r="O158" s="34">
        <v>1.1020000000000001</v>
      </c>
      <c r="P158" s="34">
        <v>1.3380000000000001</v>
      </c>
      <c r="W158" s="6">
        <v>13509</v>
      </c>
      <c r="X158" s="7">
        <f t="shared" si="61"/>
        <v>1.3544214958893122</v>
      </c>
      <c r="Y158" s="79">
        <f t="shared" si="62"/>
        <v>0.37942857142857145</v>
      </c>
      <c r="Z158" s="80">
        <f t="shared" si="63"/>
        <v>121.18</v>
      </c>
      <c r="AA158" s="81">
        <f t="shared" si="64"/>
        <v>0.34622857142857144</v>
      </c>
      <c r="AB158" s="82">
        <f t="shared" si="65"/>
        <v>166.99600000000001</v>
      </c>
      <c r="AC158" s="81">
        <f t="shared" si="66"/>
        <v>0.4771314285714286</v>
      </c>
      <c r="AD158" s="101">
        <f t="shared" si="67"/>
        <v>2226.6133333333337</v>
      </c>
    </row>
    <row r="159" spans="1:30" x14ac:dyDescent="0.25">
      <c r="A159" s="38" t="s">
        <v>28</v>
      </c>
      <c r="B159" s="6">
        <v>10394</v>
      </c>
      <c r="C159" s="6">
        <v>335</v>
      </c>
      <c r="D159" s="6">
        <v>340</v>
      </c>
      <c r="E159" s="6">
        <v>55</v>
      </c>
      <c r="F159" s="6">
        <v>84</v>
      </c>
      <c r="G159" s="6">
        <v>400</v>
      </c>
      <c r="H159" s="6">
        <v>27</v>
      </c>
      <c r="I159" s="6">
        <v>93</v>
      </c>
      <c r="J159" s="6">
        <v>730</v>
      </c>
      <c r="K159" s="6">
        <v>115</v>
      </c>
      <c r="L159" s="6">
        <v>84</v>
      </c>
      <c r="M159" s="94">
        <v>7</v>
      </c>
      <c r="N159" s="94">
        <v>7.4</v>
      </c>
      <c r="O159" s="34">
        <v>1.6339999999999999</v>
      </c>
      <c r="P159" s="34">
        <v>1.4079999999999999</v>
      </c>
      <c r="W159" s="6">
        <v>14668</v>
      </c>
      <c r="X159" s="7">
        <f t="shared" si="61"/>
        <v>1.4111987685203002</v>
      </c>
      <c r="Y159" s="79">
        <f t="shared" si="62"/>
        <v>0.38285714285714284</v>
      </c>
      <c r="Z159" s="80">
        <f t="shared" si="63"/>
        <v>113.9</v>
      </c>
      <c r="AA159" s="81">
        <f t="shared" si="64"/>
        <v>0.32542857142857146</v>
      </c>
      <c r="AB159" s="82">
        <f t="shared" si="65"/>
        <v>134</v>
      </c>
      <c r="AC159" s="81">
        <f t="shared" si="66"/>
        <v>0.38285714285714284</v>
      </c>
      <c r="AD159" s="101">
        <f t="shared" si="67"/>
        <v>1786.6666666666667</v>
      </c>
    </row>
    <row r="160" spans="1:30" x14ac:dyDescent="0.25">
      <c r="A160" s="38" t="s">
        <v>29</v>
      </c>
      <c r="B160" s="6">
        <v>12639</v>
      </c>
      <c r="C160" s="6">
        <v>408</v>
      </c>
      <c r="D160" s="6">
        <v>335</v>
      </c>
      <c r="E160" s="6">
        <v>59</v>
      </c>
      <c r="F160" s="6">
        <v>83</v>
      </c>
      <c r="G160" s="6">
        <v>628</v>
      </c>
      <c r="H160" s="6">
        <v>35</v>
      </c>
      <c r="I160" s="6">
        <v>94</v>
      </c>
      <c r="J160" s="6">
        <v>1018</v>
      </c>
      <c r="K160" s="6">
        <v>115</v>
      </c>
      <c r="L160" s="6">
        <v>89</v>
      </c>
      <c r="M160" s="94"/>
      <c r="N160" s="94"/>
      <c r="O160" s="34"/>
      <c r="P160" s="34"/>
      <c r="W160" s="6">
        <v>14016</v>
      </c>
      <c r="X160" s="7">
        <f t="shared" si="61"/>
        <v>1.1089484927605031</v>
      </c>
      <c r="Y160" s="79">
        <f t="shared" si="62"/>
        <v>0.4662857142857143</v>
      </c>
      <c r="Z160" s="80">
        <f t="shared" si="63"/>
        <v>136.68</v>
      </c>
      <c r="AA160" s="81">
        <f t="shared" si="64"/>
        <v>0.39051428571428576</v>
      </c>
      <c r="AB160" s="82">
        <f t="shared" si="65"/>
        <v>256.22399999999999</v>
      </c>
      <c r="AC160" s="81">
        <f t="shared" si="66"/>
        <v>0.7320685714285714</v>
      </c>
      <c r="AD160" s="101">
        <f t="shared" si="67"/>
        <v>3416.32</v>
      </c>
    </row>
    <row r="161" spans="1:30" x14ac:dyDescent="0.25">
      <c r="A161" s="38" t="s">
        <v>30</v>
      </c>
      <c r="B161" s="6">
        <v>15974</v>
      </c>
      <c r="C161" s="6">
        <v>532</v>
      </c>
      <c r="D161" s="6">
        <v>155</v>
      </c>
      <c r="E161" s="6">
        <v>34</v>
      </c>
      <c r="F161" s="6">
        <v>78</v>
      </c>
      <c r="G161" s="6">
        <v>318</v>
      </c>
      <c r="H161" s="6">
        <v>36</v>
      </c>
      <c r="I161" s="6">
        <v>89</v>
      </c>
      <c r="J161" s="6">
        <v>618</v>
      </c>
      <c r="K161" s="6">
        <v>144</v>
      </c>
      <c r="L161" s="6">
        <v>77</v>
      </c>
      <c r="M161" s="94">
        <v>7.1</v>
      </c>
      <c r="N161" s="94">
        <v>7.3</v>
      </c>
      <c r="O161" s="34">
        <v>2.262</v>
      </c>
      <c r="P161" s="34">
        <v>1.7609999999999999</v>
      </c>
      <c r="W161" s="6">
        <v>13726</v>
      </c>
      <c r="X161" s="7">
        <f t="shared" si="61"/>
        <v>0.85927131588831851</v>
      </c>
      <c r="Y161" s="79">
        <f t="shared" si="62"/>
        <v>0.60799999999999998</v>
      </c>
      <c r="Z161" s="80">
        <f t="shared" si="63"/>
        <v>82.46</v>
      </c>
      <c r="AA161" s="81">
        <f t="shared" si="64"/>
        <v>0.23559999999999998</v>
      </c>
      <c r="AB161" s="82">
        <f t="shared" si="65"/>
        <v>169.17599999999999</v>
      </c>
      <c r="AC161" s="81">
        <f t="shared" si="66"/>
        <v>0.48335999999999996</v>
      </c>
      <c r="AD161" s="101">
        <f t="shared" si="67"/>
        <v>2255.6800000000003</v>
      </c>
    </row>
    <row r="162" spans="1:30" x14ac:dyDescent="0.25">
      <c r="A162" s="38" t="s">
        <v>31</v>
      </c>
      <c r="B162" s="6">
        <v>19789</v>
      </c>
      <c r="C162" s="6">
        <v>638</v>
      </c>
      <c r="D162" s="6">
        <v>145</v>
      </c>
      <c r="E162" s="6">
        <v>15</v>
      </c>
      <c r="F162" s="6">
        <v>89</v>
      </c>
      <c r="G162" s="6">
        <v>258</v>
      </c>
      <c r="H162" s="6">
        <v>16</v>
      </c>
      <c r="I162" s="6">
        <v>94</v>
      </c>
      <c r="J162" s="6">
        <v>557</v>
      </c>
      <c r="K162" s="6">
        <v>77</v>
      </c>
      <c r="L162" s="6">
        <v>86</v>
      </c>
      <c r="M162" s="94">
        <v>7.1</v>
      </c>
      <c r="N162" s="94">
        <v>7.3</v>
      </c>
      <c r="O162" s="34">
        <v>1.825</v>
      </c>
      <c r="P162" s="34">
        <v>1.7729999999999999</v>
      </c>
      <c r="W162" s="6">
        <v>14004</v>
      </c>
      <c r="X162" s="7">
        <f t="shared" si="61"/>
        <v>0.70766587498105005</v>
      </c>
      <c r="Y162" s="79">
        <f t="shared" si="62"/>
        <v>0.72914285714285709</v>
      </c>
      <c r="Z162" s="80">
        <f t="shared" si="63"/>
        <v>92.51</v>
      </c>
      <c r="AA162" s="81">
        <f t="shared" si="64"/>
        <v>0.26431428571428572</v>
      </c>
      <c r="AB162" s="82">
        <f t="shared" si="65"/>
        <v>164.60400000000001</v>
      </c>
      <c r="AC162" s="81">
        <f t="shared" si="66"/>
        <v>0.47029714285714291</v>
      </c>
      <c r="AD162" s="101">
        <f t="shared" si="67"/>
        <v>2194.7200000000003</v>
      </c>
    </row>
    <row r="163" spans="1:30" x14ac:dyDescent="0.25">
      <c r="A163" s="38" t="s">
        <v>32</v>
      </c>
      <c r="B163" s="6">
        <v>18701</v>
      </c>
      <c r="C163" s="6">
        <v>623</v>
      </c>
      <c r="D163" s="6">
        <v>185</v>
      </c>
      <c r="E163" s="6">
        <v>24</v>
      </c>
      <c r="F163" s="6">
        <v>87</v>
      </c>
      <c r="G163" s="6">
        <v>293</v>
      </c>
      <c r="H163" s="6">
        <v>24</v>
      </c>
      <c r="I163" s="6">
        <v>92</v>
      </c>
      <c r="J163" s="6">
        <v>437</v>
      </c>
      <c r="K163" s="6">
        <v>67</v>
      </c>
      <c r="L163" s="6">
        <v>85</v>
      </c>
      <c r="M163" s="94">
        <v>7</v>
      </c>
      <c r="N163" s="94">
        <v>7.2</v>
      </c>
      <c r="O163" s="34">
        <v>1.7789999999999999</v>
      </c>
      <c r="P163" s="34">
        <v>1.625</v>
      </c>
      <c r="W163" s="6">
        <v>12917</v>
      </c>
      <c r="X163" s="7">
        <f t="shared" si="61"/>
        <v>0.69071172664563396</v>
      </c>
      <c r="Y163" s="79">
        <f t="shared" si="62"/>
        <v>0.71199999999999997</v>
      </c>
      <c r="Z163" s="80">
        <f t="shared" si="63"/>
        <v>115.255</v>
      </c>
      <c r="AA163" s="81">
        <f t="shared" si="64"/>
        <v>0.32929999999999998</v>
      </c>
      <c r="AB163" s="82">
        <f t="shared" si="65"/>
        <v>182.53899999999999</v>
      </c>
      <c r="AC163" s="81">
        <f t="shared" si="66"/>
        <v>0.52154</v>
      </c>
      <c r="AD163" s="101">
        <f t="shared" si="67"/>
        <v>2433.8533333333335</v>
      </c>
    </row>
    <row r="164" spans="1:30" ht="13" thickBot="1" x14ac:dyDescent="0.3">
      <c r="A164" s="38" t="s">
        <v>33</v>
      </c>
      <c r="B164" s="6">
        <v>13031</v>
      </c>
      <c r="C164" s="6">
        <v>420</v>
      </c>
      <c r="D164" s="6">
        <v>228</v>
      </c>
      <c r="E164" s="6">
        <v>52</v>
      </c>
      <c r="F164" s="6">
        <v>77</v>
      </c>
      <c r="G164" s="6">
        <v>428</v>
      </c>
      <c r="H164" s="6">
        <v>42</v>
      </c>
      <c r="I164" s="6">
        <v>90</v>
      </c>
      <c r="J164" s="6">
        <v>797</v>
      </c>
      <c r="K164" s="6">
        <v>173</v>
      </c>
      <c r="L164" s="6">
        <v>78</v>
      </c>
      <c r="M164" s="94">
        <v>7</v>
      </c>
      <c r="N164" s="94">
        <v>7</v>
      </c>
      <c r="O164" s="34">
        <v>1.99</v>
      </c>
      <c r="P164" s="34">
        <v>1.6539999999999999</v>
      </c>
      <c r="W164" s="6">
        <v>12999</v>
      </c>
      <c r="X164" s="7">
        <f t="shared" si="61"/>
        <v>0.99754431739697647</v>
      </c>
      <c r="Y164" s="79">
        <f t="shared" si="62"/>
        <v>0.48</v>
      </c>
      <c r="Z164" s="80">
        <f t="shared" si="63"/>
        <v>95.76</v>
      </c>
      <c r="AA164" s="81">
        <f t="shared" si="64"/>
        <v>0.27360000000000001</v>
      </c>
      <c r="AB164" s="82">
        <f t="shared" si="65"/>
        <v>179.76</v>
      </c>
      <c r="AC164" s="81">
        <f t="shared" si="66"/>
        <v>0.51359999999999995</v>
      </c>
      <c r="AD164" s="101">
        <f t="shared" si="67"/>
        <v>2396.8000000000002</v>
      </c>
    </row>
    <row r="165" spans="1:30" ht="13" thickTop="1" x14ac:dyDescent="0.25">
      <c r="A165" s="39" t="s">
        <v>74</v>
      </c>
      <c r="B165" s="40">
        <f>SUM(B153:B164)</f>
        <v>155972</v>
      </c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96"/>
      <c r="N165" s="96"/>
      <c r="O165" s="43"/>
      <c r="P165" s="43"/>
      <c r="W165" s="40">
        <f>SUM(W153:W164)</f>
        <v>164184</v>
      </c>
      <c r="X165" s="41"/>
      <c r="Y165" s="83"/>
      <c r="Z165" s="84"/>
      <c r="AA165" s="85"/>
      <c r="AB165" s="86"/>
      <c r="AC165" s="85"/>
      <c r="AD165" s="103"/>
    </row>
    <row r="166" spans="1:30" ht="13" thickBot="1" x14ac:dyDescent="0.3">
      <c r="A166" s="11" t="s">
        <v>75</v>
      </c>
      <c r="B166" s="12">
        <f>AVERAGE(B153:B164)</f>
        <v>12997.666666666666</v>
      </c>
      <c r="C166" s="12">
        <f t="shared" ref="C166:J166" si="68">AVERAGE(C153:C164)</f>
        <v>427</v>
      </c>
      <c r="D166" s="12">
        <f t="shared" si="68"/>
        <v>285.5</v>
      </c>
      <c r="E166" s="12">
        <f>AVERAGE(E153:E164)</f>
        <v>43.75</v>
      </c>
      <c r="F166" s="12">
        <f>AVERAGE(F153:F164)</f>
        <v>84.583333333333329</v>
      </c>
      <c r="G166" s="12">
        <f>AVERAGE(G153:G164)</f>
        <v>420.33333333333331</v>
      </c>
      <c r="H166" s="27">
        <f>AVERAGE(H153:H164)</f>
        <v>32.166666666666664</v>
      </c>
      <c r="I166" s="12">
        <f>AVERAGE(I153:I164)</f>
        <v>91.666666666666671</v>
      </c>
      <c r="J166" s="12">
        <f t="shared" si="68"/>
        <v>809.66666666666663</v>
      </c>
      <c r="K166" s="12">
        <f t="shared" ref="K166:P166" si="69">AVERAGE(K153:K164)</f>
        <v>115.33333333333333</v>
      </c>
      <c r="L166" s="12">
        <f t="shared" si="69"/>
        <v>85.416666666666671</v>
      </c>
      <c r="M166" s="26">
        <f t="shared" si="69"/>
        <v>7.05</v>
      </c>
      <c r="N166" s="26">
        <f t="shared" si="69"/>
        <v>7.2124999999999995</v>
      </c>
      <c r="O166" s="36">
        <f t="shared" si="69"/>
        <v>1.6772499999999999</v>
      </c>
      <c r="P166" s="36">
        <f t="shared" si="69"/>
        <v>1.4750000000000001</v>
      </c>
      <c r="W166" s="12">
        <f>AVERAGE(W153:W164)</f>
        <v>13682</v>
      </c>
      <c r="X166" s="27">
        <f>AVERAGE(X153:X164)</f>
        <v>1.1096829461280193</v>
      </c>
      <c r="Y166" s="79">
        <f t="shared" ref="Y166" si="70">C166/$C$2</f>
        <v>0.48799999999999999</v>
      </c>
      <c r="Z166" s="80">
        <f t="shared" ref="Z166" si="71">(C166*D166)/1000</f>
        <v>121.9085</v>
      </c>
      <c r="AA166" s="87">
        <f t="shared" ref="AA166" si="72">(Z166)/$E$3</f>
        <v>0.34831000000000001</v>
      </c>
      <c r="AB166" s="82">
        <f t="shared" ref="AB166" si="73">(C166*G166)/1000</f>
        <v>179.48233333333332</v>
      </c>
      <c r="AC166" s="87">
        <f t="shared" ref="AC166" si="74">(AB166)/$G$3</f>
        <v>0.51280666666666663</v>
      </c>
      <c r="AD166" s="104">
        <f>AVERAGE(AD153:AD164)</f>
        <v>2291.3377777777778</v>
      </c>
    </row>
    <row r="167" spans="1:30" ht="13" thickTop="1" x14ac:dyDescent="0.25"/>
    <row r="168" spans="1:30" ht="13" thickBot="1" x14ac:dyDescent="0.3"/>
    <row r="169" spans="1:30" ht="13" thickTop="1" x14ac:dyDescent="0.25">
      <c r="A169" s="20" t="s">
        <v>5</v>
      </c>
      <c r="B169" s="21" t="s">
        <v>6</v>
      </c>
      <c r="C169" s="21" t="s">
        <v>6</v>
      </c>
      <c r="D169" s="32" t="s">
        <v>8</v>
      </c>
      <c r="E169" s="21" t="s">
        <v>9</v>
      </c>
      <c r="F169" s="21" t="s">
        <v>2</v>
      </c>
      <c r="G169" s="21" t="s">
        <v>10</v>
      </c>
      <c r="H169" s="21" t="s">
        <v>11</v>
      </c>
      <c r="I169" s="21" t="s">
        <v>3</v>
      </c>
      <c r="J169" s="21" t="s">
        <v>12</v>
      </c>
      <c r="K169" s="21" t="s">
        <v>13</v>
      </c>
      <c r="L169" s="21" t="s">
        <v>14</v>
      </c>
      <c r="M169" s="91" t="s">
        <v>66</v>
      </c>
      <c r="N169" s="92" t="s">
        <v>67</v>
      </c>
      <c r="O169" s="32" t="s">
        <v>68</v>
      </c>
      <c r="P169" s="21" t="s">
        <v>69</v>
      </c>
      <c r="W169" s="22" t="s">
        <v>48</v>
      </c>
      <c r="X169" s="22" t="s">
        <v>41</v>
      </c>
      <c r="Y169" s="71" t="s">
        <v>49</v>
      </c>
      <c r="Z169" s="72" t="s">
        <v>50</v>
      </c>
      <c r="AA169" s="73" t="s">
        <v>51</v>
      </c>
      <c r="AB169" s="74" t="s">
        <v>49</v>
      </c>
      <c r="AC169" s="73" t="s">
        <v>49</v>
      </c>
      <c r="AD169" s="71" t="s">
        <v>148</v>
      </c>
    </row>
    <row r="170" spans="1:30" ht="13" thickBot="1" x14ac:dyDescent="0.3">
      <c r="A170" s="17" t="s">
        <v>76</v>
      </c>
      <c r="B170" s="18" t="s">
        <v>17</v>
      </c>
      <c r="C170" s="19" t="s">
        <v>18</v>
      </c>
      <c r="D170" s="18" t="s">
        <v>19</v>
      </c>
      <c r="E170" s="18" t="s">
        <v>19</v>
      </c>
      <c r="F170" s="23" t="s">
        <v>20</v>
      </c>
      <c r="G170" s="18" t="s">
        <v>19</v>
      </c>
      <c r="H170" s="18" t="s">
        <v>19</v>
      </c>
      <c r="I170" s="23" t="s">
        <v>20</v>
      </c>
      <c r="J170" s="18" t="s">
        <v>19</v>
      </c>
      <c r="K170" s="18" t="s">
        <v>19</v>
      </c>
      <c r="L170" s="23" t="s">
        <v>20</v>
      </c>
      <c r="M170" s="93"/>
      <c r="N170" s="93"/>
      <c r="O170" s="18"/>
      <c r="P170" s="18"/>
      <c r="W170" s="19" t="s">
        <v>53</v>
      </c>
      <c r="X170" s="19" t="s">
        <v>21</v>
      </c>
      <c r="Y170" s="75" t="s">
        <v>6</v>
      </c>
      <c r="Z170" s="76" t="s">
        <v>54</v>
      </c>
      <c r="AA170" s="77" t="s">
        <v>55</v>
      </c>
      <c r="AB170" s="78" t="s">
        <v>56</v>
      </c>
      <c r="AC170" s="77" t="s">
        <v>57</v>
      </c>
      <c r="AD170" s="99" t="s">
        <v>149</v>
      </c>
    </row>
    <row r="171" spans="1:30" ht="13" thickTop="1" x14ac:dyDescent="0.25">
      <c r="A171" s="38" t="s">
        <v>22</v>
      </c>
      <c r="B171" s="6">
        <v>17198</v>
      </c>
      <c r="C171" s="6">
        <v>555</v>
      </c>
      <c r="D171" s="6">
        <v>350</v>
      </c>
      <c r="E171" s="6">
        <v>44</v>
      </c>
      <c r="F171" s="6">
        <v>88</v>
      </c>
      <c r="G171" s="6">
        <v>523</v>
      </c>
      <c r="H171" s="6">
        <v>26</v>
      </c>
      <c r="I171" s="6">
        <v>95</v>
      </c>
      <c r="J171" s="6">
        <v>1066</v>
      </c>
      <c r="K171" s="6">
        <v>144</v>
      </c>
      <c r="L171" s="6">
        <v>87</v>
      </c>
      <c r="M171" s="94">
        <v>7.1</v>
      </c>
      <c r="N171" s="94">
        <v>7.2</v>
      </c>
      <c r="O171" s="34">
        <v>1.7869999999999999</v>
      </c>
      <c r="P171" s="34">
        <v>1.9370000000000001</v>
      </c>
      <c r="W171" s="37">
        <v>15361</v>
      </c>
      <c r="X171" s="7">
        <f t="shared" ref="X171:X182" si="75">W171/B171</f>
        <v>0.89318525409931382</v>
      </c>
      <c r="Y171" s="79">
        <f>C171/$C$2</f>
        <v>0.63428571428571423</v>
      </c>
      <c r="Z171" s="80">
        <f>(C171*D171)/1000</f>
        <v>194.25</v>
      </c>
      <c r="AA171" s="81">
        <f>(Z171)/$E$3</f>
        <v>0.55500000000000005</v>
      </c>
      <c r="AB171" s="82">
        <f>(C171*G171)/1000</f>
        <v>290.26499999999999</v>
      </c>
      <c r="AC171" s="81">
        <f>(AB171)/$G$3</f>
        <v>0.82932857142857141</v>
      </c>
      <c r="AD171" s="101">
        <f>(0.8*C171*G171)/60</f>
        <v>3870.2</v>
      </c>
    </row>
    <row r="172" spans="1:30" x14ac:dyDescent="0.25">
      <c r="A172" s="38" t="s">
        <v>23</v>
      </c>
      <c r="B172" s="6">
        <v>13484</v>
      </c>
      <c r="C172" s="6">
        <v>482</v>
      </c>
      <c r="D172" s="6">
        <v>175</v>
      </c>
      <c r="E172" s="6">
        <v>33</v>
      </c>
      <c r="F172" s="6">
        <v>81</v>
      </c>
      <c r="G172" s="6">
        <v>475</v>
      </c>
      <c r="H172" s="6">
        <v>20</v>
      </c>
      <c r="I172" s="6">
        <v>96</v>
      </c>
      <c r="J172" s="6">
        <v>864</v>
      </c>
      <c r="K172" s="6">
        <v>115</v>
      </c>
      <c r="L172" s="6">
        <v>87</v>
      </c>
      <c r="M172" s="94">
        <v>7.1</v>
      </c>
      <c r="N172" s="94">
        <v>7.2</v>
      </c>
      <c r="O172" s="34">
        <v>1.8859999999999999</v>
      </c>
      <c r="P172" s="34">
        <v>1.6850000000000001</v>
      </c>
      <c r="W172" s="6">
        <v>14793</v>
      </c>
      <c r="X172" s="7">
        <f t="shared" si="75"/>
        <v>1.0970780183921685</v>
      </c>
      <c r="Y172" s="79">
        <f t="shared" ref="Y172:Y182" si="76">C172/$C$2</f>
        <v>0.55085714285714282</v>
      </c>
      <c r="Z172" s="80">
        <f t="shared" ref="Z172:Z182" si="77">(C172*D172)/1000</f>
        <v>84.35</v>
      </c>
      <c r="AA172" s="81">
        <f t="shared" ref="AA172:AA182" si="78">(Z172)/$E$3</f>
        <v>0.24099999999999999</v>
      </c>
      <c r="AB172" s="82">
        <f t="shared" ref="AB172:AB182" si="79">(C172*G172)/1000</f>
        <v>228.95</v>
      </c>
      <c r="AC172" s="81">
        <f t="shared" ref="AC172:AC182" si="80">(AB172)/$G$3</f>
        <v>0.65414285714285714</v>
      </c>
      <c r="AD172" s="101">
        <f t="shared" ref="AD172:AD182" si="81">(0.8*C172*G172)/60</f>
        <v>3052.6666666666665</v>
      </c>
    </row>
    <row r="173" spans="1:30" x14ac:dyDescent="0.25">
      <c r="A173" s="38" t="s">
        <v>24</v>
      </c>
      <c r="B173" s="6">
        <v>13409</v>
      </c>
      <c r="C173" s="6">
        <v>433</v>
      </c>
      <c r="D173" s="6">
        <v>290</v>
      </c>
      <c r="E173" s="6">
        <v>28</v>
      </c>
      <c r="F173" s="6">
        <v>90</v>
      </c>
      <c r="G173" s="6">
        <v>488</v>
      </c>
      <c r="H173" s="6">
        <v>19</v>
      </c>
      <c r="I173" s="6">
        <v>96</v>
      </c>
      <c r="J173" s="6">
        <v>855</v>
      </c>
      <c r="K173" s="6">
        <v>120</v>
      </c>
      <c r="L173" s="6">
        <v>86</v>
      </c>
      <c r="M173" s="94">
        <v>7</v>
      </c>
      <c r="N173" s="94">
        <v>7</v>
      </c>
      <c r="O173" s="34">
        <v>2.41</v>
      </c>
      <c r="P173" s="34">
        <v>1.899</v>
      </c>
      <c r="W173" s="6">
        <v>15417</v>
      </c>
      <c r="X173" s="7">
        <f t="shared" si="75"/>
        <v>1.1497501677977477</v>
      </c>
      <c r="Y173" s="79">
        <f t="shared" si="76"/>
        <v>0.49485714285714288</v>
      </c>
      <c r="Z173" s="80">
        <f t="shared" si="77"/>
        <v>125.57</v>
      </c>
      <c r="AA173" s="81">
        <f t="shared" si="78"/>
        <v>0.35877142857142857</v>
      </c>
      <c r="AB173" s="82">
        <f t="shared" si="79"/>
        <v>211.304</v>
      </c>
      <c r="AC173" s="81">
        <f t="shared" si="80"/>
        <v>0.60372571428571431</v>
      </c>
      <c r="AD173" s="101">
        <f t="shared" si="81"/>
        <v>2817.3866666666668</v>
      </c>
    </row>
    <row r="174" spans="1:30" x14ac:dyDescent="0.25">
      <c r="A174" s="38" t="s">
        <v>25</v>
      </c>
      <c r="B174" s="6">
        <v>11212</v>
      </c>
      <c r="C174" s="6">
        <v>374</v>
      </c>
      <c r="D174" s="6">
        <v>285</v>
      </c>
      <c r="E174" s="6">
        <v>24</v>
      </c>
      <c r="F174" s="6">
        <v>91</v>
      </c>
      <c r="G174" s="6">
        <v>418</v>
      </c>
      <c r="H174" s="6">
        <v>22</v>
      </c>
      <c r="I174" s="6">
        <v>95</v>
      </c>
      <c r="J174" s="6">
        <v>758</v>
      </c>
      <c r="K174" s="6">
        <v>77</v>
      </c>
      <c r="L174" s="6">
        <v>90</v>
      </c>
      <c r="M174" s="94">
        <v>7</v>
      </c>
      <c r="N174" s="94">
        <v>7.1</v>
      </c>
      <c r="O174" s="34">
        <v>2.048</v>
      </c>
      <c r="P174" s="34">
        <v>1.913</v>
      </c>
      <c r="W174" s="6">
        <v>16631</v>
      </c>
      <c r="X174" s="7">
        <f t="shared" si="75"/>
        <v>1.483321441312879</v>
      </c>
      <c r="Y174" s="79">
        <f t="shared" si="76"/>
        <v>0.42742857142857144</v>
      </c>
      <c r="Z174" s="80">
        <f t="shared" si="77"/>
        <v>106.59</v>
      </c>
      <c r="AA174" s="81">
        <f t="shared" si="78"/>
        <v>0.30454285714285717</v>
      </c>
      <c r="AB174" s="82">
        <f t="shared" si="79"/>
        <v>156.33199999999999</v>
      </c>
      <c r="AC174" s="81">
        <f t="shared" si="80"/>
        <v>0.44666285714285714</v>
      </c>
      <c r="AD174" s="101">
        <f t="shared" si="81"/>
        <v>2084.4266666666667</v>
      </c>
    </row>
    <row r="175" spans="1:30" x14ac:dyDescent="0.25">
      <c r="A175" s="38" t="s">
        <v>26</v>
      </c>
      <c r="B175" s="6">
        <v>11087</v>
      </c>
      <c r="C175" s="6">
        <v>358</v>
      </c>
      <c r="D175" s="6">
        <v>380</v>
      </c>
      <c r="E175" s="6">
        <v>26</v>
      </c>
      <c r="F175" s="6">
        <v>93</v>
      </c>
      <c r="G175" s="6">
        <v>485</v>
      </c>
      <c r="H175" s="6">
        <v>17</v>
      </c>
      <c r="I175" s="6">
        <v>96</v>
      </c>
      <c r="J175" s="6">
        <v>778</v>
      </c>
      <c r="K175" s="6">
        <v>67</v>
      </c>
      <c r="L175" s="6">
        <v>91</v>
      </c>
      <c r="M175" s="94">
        <v>7</v>
      </c>
      <c r="N175" s="94">
        <v>7</v>
      </c>
      <c r="O175" s="34">
        <v>1.806</v>
      </c>
      <c r="P175" s="34">
        <v>2.1190000000000002</v>
      </c>
      <c r="W175" s="6">
        <v>16627</v>
      </c>
      <c r="X175" s="7">
        <f t="shared" si="75"/>
        <v>1.4996843149634707</v>
      </c>
      <c r="Y175" s="79">
        <f t="shared" si="76"/>
        <v>0.40914285714285714</v>
      </c>
      <c r="Z175" s="80">
        <f t="shared" si="77"/>
        <v>136.04</v>
      </c>
      <c r="AA175" s="81">
        <f t="shared" si="78"/>
        <v>0.38868571428571425</v>
      </c>
      <c r="AB175" s="82">
        <f t="shared" si="79"/>
        <v>173.63</v>
      </c>
      <c r="AC175" s="81">
        <f t="shared" si="80"/>
        <v>0.4960857142857143</v>
      </c>
      <c r="AD175" s="101">
        <f t="shared" si="81"/>
        <v>2315.0666666666671</v>
      </c>
    </row>
    <row r="176" spans="1:30" x14ac:dyDescent="0.25">
      <c r="A176" s="38" t="s">
        <v>27</v>
      </c>
      <c r="B176" s="6">
        <v>11551</v>
      </c>
      <c r="C176" s="6">
        <v>385</v>
      </c>
      <c r="D176" s="6">
        <v>305</v>
      </c>
      <c r="E176" s="6">
        <v>34</v>
      </c>
      <c r="F176" s="2">
        <v>89</v>
      </c>
      <c r="G176" s="6">
        <v>450</v>
      </c>
      <c r="H176" s="6">
        <v>18</v>
      </c>
      <c r="I176" s="6">
        <v>96</v>
      </c>
      <c r="J176" s="6">
        <v>710</v>
      </c>
      <c r="K176" s="6">
        <v>58</v>
      </c>
      <c r="L176" s="6">
        <v>92</v>
      </c>
      <c r="M176" s="94">
        <v>7</v>
      </c>
      <c r="N176" s="94">
        <v>7</v>
      </c>
      <c r="O176" s="34">
        <v>2.2160000000000002</v>
      </c>
      <c r="P176" s="34">
        <v>2.2069999999999999</v>
      </c>
      <c r="W176" s="6">
        <v>17250</v>
      </c>
      <c r="X176" s="7">
        <f t="shared" si="75"/>
        <v>1.4933771967794995</v>
      </c>
      <c r="Y176" s="79">
        <f t="shared" si="76"/>
        <v>0.44</v>
      </c>
      <c r="Z176" s="80">
        <f t="shared" si="77"/>
        <v>117.425</v>
      </c>
      <c r="AA176" s="81">
        <f t="shared" si="78"/>
        <v>0.33549999999999996</v>
      </c>
      <c r="AB176" s="82">
        <f t="shared" si="79"/>
        <v>173.25</v>
      </c>
      <c r="AC176" s="81">
        <f t="shared" si="80"/>
        <v>0.495</v>
      </c>
      <c r="AD176" s="101">
        <f t="shared" si="81"/>
        <v>2310</v>
      </c>
    </row>
    <row r="177" spans="1:30" x14ac:dyDescent="0.25">
      <c r="A177" s="38" t="s">
        <v>28</v>
      </c>
      <c r="B177" s="6">
        <v>12086</v>
      </c>
      <c r="C177" s="6">
        <v>390</v>
      </c>
      <c r="D177" s="6">
        <v>295</v>
      </c>
      <c r="E177" s="6">
        <v>22</v>
      </c>
      <c r="F177" s="6">
        <v>93</v>
      </c>
      <c r="G177" s="6">
        <v>475</v>
      </c>
      <c r="H177" s="6">
        <v>23</v>
      </c>
      <c r="I177" s="6">
        <v>95</v>
      </c>
      <c r="J177" s="6">
        <v>739</v>
      </c>
      <c r="K177" s="6">
        <v>63</v>
      </c>
      <c r="L177" s="6">
        <v>92</v>
      </c>
      <c r="M177" s="97">
        <v>6.8</v>
      </c>
      <c r="N177" s="97">
        <v>7.1</v>
      </c>
      <c r="O177" s="44">
        <v>2.4900000000000002</v>
      </c>
      <c r="P177" s="44">
        <v>2.3029999999999999</v>
      </c>
      <c r="W177" s="6">
        <v>17638</v>
      </c>
      <c r="X177" s="7">
        <f t="shared" si="75"/>
        <v>1.4593744828727453</v>
      </c>
      <c r="Y177" s="79">
        <f t="shared" si="76"/>
        <v>0.44571428571428573</v>
      </c>
      <c r="Z177" s="80">
        <f t="shared" si="77"/>
        <v>115.05</v>
      </c>
      <c r="AA177" s="81">
        <f t="shared" si="78"/>
        <v>0.32871428571428568</v>
      </c>
      <c r="AB177" s="82">
        <f t="shared" si="79"/>
        <v>185.25</v>
      </c>
      <c r="AC177" s="81">
        <f t="shared" si="80"/>
        <v>0.52928571428571425</v>
      </c>
      <c r="AD177" s="101">
        <f t="shared" si="81"/>
        <v>2470</v>
      </c>
    </row>
    <row r="178" spans="1:30" x14ac:dyDescent="0.25">
      <c r="A178" s="38" t="s">
        <v>29</v>
      </c>
      <c r="B178" s="6">
        <v>12913</v>
      </c>
      <c r="C178" s="6">
        <v>417</v>
      </c>
      <c r="D178" s="6">
        <v>210</v>
      </c>
      <c r="E178" s="6">
        <v>79</v>
      </c>
      <c r="F178" s="29">
        <v>62</v>
      </c>
      <c r="G178" s="6">
        <v>343</v>
      </c>
      <c r="H178" s="6">
        <v>39</v>
      </c>
      <c r="I178" s="6">
        <v>89</v>
      </c>
      <c r="J178" s="6">
        <v>567</v>
      </c>
      <c r="K178" s="6">
        <v>62</v>
      </c>
      <c r="L178" s="6">
        <v>89</v>
      </c>
      <c r="M178" s="94">
        <v>6.9</v>
      </c>
      <c r="N178" s="94">
        <v>7.1</v>
      </c>
      <c r="O178" s="34">
        <v>2.4649999999999999</v>
      </c>
      <c r="P178" s="34">
        <v>2.3929999999999998</v>
      </c>
      <c r="W178" s="6">
        <v>15256</v>
      </c>
      <c r="X178" s="7">
        <f t="shared" si="75"/>
        <v>1.1814450553705569</v>
      </c>
      <c r="Y178" s="79">
        <f t="shared" si="76"/>
        <v>0.47657142857142859</v>
      </c>
      <c r="Z178" s="80">
        <f t="shared" si="77"/>
        <v>87.57</v>
      </c>
      <c r="AA178" s="81">
        <f t="shared" si="78"/>
        <v>0.25019999999999998</v>
      </c>
      <c r="AB178" s="82">
        <f t="shared" si="79"/>
        <v>143.03100000000001</v>
      </c>
      <c r="AC178" s="81">
        <f t="shared" si="80"/>
        <v>0.40866000000000002</v>
      </c>
      <c r="AD178" s="101">
        <f t="shared" si="81"/>
        <v>1907.0800000000002</v>
      </c>
    </row>
    <row r="179" spans="1:30" x14ac:dyDescent="0.25">
      <c r="A179" s="38" t="s">
        <v>30</v>
      </c>
      <c r="B179" s="6">
        <v>17226</v>
      </c>
      <c r="C179" s="6">
        <v>574</v>
      </c>
      <c r="D179" s="6">
        <v>185</v>
      </c>
      <c r="E179" s="6">
        <v>45</v>
      </c>
      <c r="F179" s="6">
        <v>76</v>
      </c>
      <c r="G179" s="6">
        <v>218</v>
      </c>
      <c r="H179" s="6">
        <v>25</v>
      </c>
      <c r="I179" s="6">
        <v>89</v>
      </c>
      <c r="J179" s="6">
        <v>432</v>
      </c>
      <c r="K179" s="6">
        <v>76</v>
      </c>
      <c r="L179" s="6">
        <v>77</v>
      </c>
      <c r="M179" s="94">
        <v>6.9</v>
      </c>
      <c r="N179" s="94">
        <v>7</v>
      </c>
      <c r="O179" s="34">
        <v>2.2330000000000001</v>
      </c>
      <c r="P179" s="34">
        <v>1.893</v>
      </c>
      <c r="W179" s="6">
        <v>15170</v>
      </c>
      <c r="X179" s="7">
        <f t="shared" si="75"/>
        <v>0.88064553581794958</v>
      </c>
      <c r="Y179" s="79">
        <f t="shared" si="76"/>
        <v>0.65600000000000003</v>
      </c>
      <c r="Z179" s="80">
        <f t="shared" si="77"/>
        <v>106.19</v>
      </c>
      <c r="AA179" s="81">
        <f t="shared" si="78"/>
        <v>0.3034</v>
      </c>
      <c r="AB179" s="82">
        <f t="shared" si="79"/>
        <v>125.13200000000001</v>
      </c>
      <c r="AC179" s="81">
        <f t="shared" si="80"/>
        <v>0.35752</v>
      </c>
      <c r="AD179" s="101">
        <f t="shared" si="81"/>
        <v>1668.4266666666667</v>
      </c>
    </row>
    <row r="180" spans="1:30" x14ac:dyDescent="0.25">
      <c r="A180" s="38" t="s">
        <v>31</v>
      </c>
      <c r="B180" s="6">
        <v>15307</v>
      </c>
      <c r="C180" s="6">
        <v>494</v>
      </c>
      <c r="D180" s="6">
        <v>195</v>
      </c>
      <c r="E180" s="6">
        <v>32</v>
      </c>
      <c r="F180" s="6">
        <v>84</v>
      </c>
      <c r="G180" s="6">
        <v>360</v>
      </c>
      <c r="H180" s="6">
        <v>22</v>
      </c>
      <c r="I180" s="6">
        <v>94</v>
      </c>
      <c r="J180" s="6">
        <v>749</v>
      </c>
      <c r="K180" s="6">
        <v>84</v>
      </c>
      <c r="L180" s="6">
        <v>83</v>
      </c>
      <c r="M180" s="94">
        <v>7</v>
      </c>
      <c r="N180" s="94">
        <v>6.9</v>
      </c>
      <c r="O180" s="34">
        <v>2.298</v>
      </c>
      <c r="P180" s="34">
        <v>2.2050000000000001</v>
      </c>
      <c r="W180" s="6">
        <v>16709</v>
      </c>
      <c r="X180" s="7">
        <f t="shared" si="75"/>
        <v>1.0915920820539622</v>
      </c>
      <c r="Y180" s="79">
        <f t="shared" si="76"/>
        <v>0.56457142857142861</v>
      </c>
      <c r="Z180" s="80">
        <f t="shared" si="77"/>
        <v>96.33</v>
      </c>
      <c r="AA180" s="81">
        <f t="shared" si="78"/>
        <v>0.27522857142857143</v>
      </c>
      <c r="AB180" s="82">
        <f t="shared" si="79"/>
        <v>177.84</v>
      </c>
      <c r="AC180" s="81">
        <f t="shared" si="80"/>
        <v>0.50811428571428574</v>
      </c>
      <c r="AD180" s="101">
        <f t="shared" si="81"/>
        <v>2371.2000000000003</v>
      </c>
    </row>
    <row r="181" spans="1:30" x14ac:dyDescent="0.25">
      <c r="A181" s="38" t="s">
        <v>32</v>
      </c>
      <c r="B181" s="6">
        <v>11853</v>
      </c>
      <c r="C181" s="6">
        <v>395</v>
      </c>
      <c r="D181" s="6">
        <v>265</v>
      </c>
      <c r="E181" s="6">
        <v>36</v>
      </c>
      <c r="F181" s="6">
        <v>86</v>
      </c>
      <c r="G181" s="6">
        <v>380</v>
      </c>
      <c r="H181" s="6">
        <v>28</v>
      </c>
      <c r="I181" s="6">
        <v>93</v>
      </c>
      <c r="J181" s="6">
        <v>816</v>
      </c>
      <c r="K181" s="6">
        <v>86</v>
      </c>
      <c r="L181" s="6">
        <v>86</v>
      </c>
      <c r="M181" s="94">
        <v>6.9</v>
      </c>
      <c r="N181" s="94">
        <v>7</v>
      </c>
      <c r="O181" s="34">
        <v>2.3180000000000001</v>
      </c>
      <c r="P181" s="34">
        <v>2.0649999999999999</v>
      </c>
      <c r="W181" s="6">
        <v>13447</v>
      </c>
      <c r="X181" s="7">
        <f t="shared" si="75"/>
        <v>1.1344807221800388</v>
      </c>
      <c r="Y181" s="79">
        <f t="shared" si="76"/>
        <v>0.4514285714285714</v>
      </c>
      <c r="Z181" s="80">
        <f t="shared" si="77"/>
        <v>104.675</v>
      </c>
      <c r="AA181" s="81">
        <f t="shared" si="78"/>
        <v>0.29907142857142854</v>
      </c>
      <c r="AB181" s="82">
        <f t="shared" si="79"/>
        <v>150.1</v>
      </c>
      <c r="AC181" s="81">
        <f t="shared" si="80"/>
        <v>0.42885714285714283</v>
      </c>
      <c r="AD181" s="101">
        <f t="shared" si="81"/>
        <v>2001.3333333333333</v>
      </c>
    </row>
    <row r="182" spans="1:30" ht="13" thickBot="1" x14ac:dyDescent="0.3">
      <c r="A182" s="38" t="s">
        <v>33</v>
      </c>
      <c r="B182" s="6">
        <v>13138</v>
      </c>
      <c r="C182" s="6">
        <v>424</v>
      </c>
      <c r="D182" s="6">
        <v>253</v>
      </c>
      <c r="E182" s="6">
        <v>31</v>
      </c>
      <c r="F182" s="6">
        <v>85</v>
      </c>
      <c r="G182" s="6">
        <v>318</v>
      </c>
      <c r="H182" s="6">
        <v>31</v>
      </c>
      <c r="I182" s="6">
        <v>90</v>
      </c>
      <c r="J182" s="6">
        <v>653</v>
      </c>
      <c r="K182" s="6">
        <v>82</v>
      </c>
      <c r="L182" s="6">
        <v>82</v>
      </c>
      <c r="M182" s="94">
        <v>7</v>
      </c>
      <c r="N182" s="94">
        <v>7</v>
      </c>
      <c r="O182" s="34">
        <v>2.0449999999999999</v>
      </c>
      <c r="P182" s="34">
        <v>2.0790000000000002</v>
      </c>
      <c r="W182" s="6">
        <v>13716</v>
      </c>
      <c r="X182" s="7">
        <f t="shared" si="75"/>
        <v>1.0439945197138072</v>
      </c>
      <c r="Y182" s="79">
        <f t="shared" si="76"/>
        <v>0.4845714285714286</v>
      </c>
      <c r="Z182" s="80">
        <f t="shared" si="77"/>
        <v>107.27200000000001</v>
      </c>
      <c r="AA182" s="81">
        <f t="shared" si="78"/>
        <v>0.30649142857142858</v>
      </c>
      <c r="AB182" s="82">
        <f t="shared" si="79"/>
        <v>134.83199999999999</v>
      </c>
      <c r="AC182" s="81">
        <f t="shared" si="80"/>
        <v>0.3852342857142857</v>
      </c>
      <c r="AD182" s="101">
        <f t="shared" si="81"/>
        <v>1797.7600000000004</v>
      </c>
    </row>
    <row r="183" spans="1:30" ht="13" thickTop="1" x14ac:dyDescent="0.25">
      <c r="A183" s="39" t="s">
        <v>77</v>
      </c>
      <c r="B183" s="40">
        <f>SUM(B171:B182)</f>
        <v>160464</v>
      </c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96"/>
      <c r="N183" s="96"/>
      <c r="O183" s="43"/>
      <c r="P183" s="43"/>
      <c r="W183" s="40">
        <f>SUM(W171:W182)</f>
        <v>188015</v>
      </c>
      <c r="X183" s="41"/>
      <c r="Y183" s="83"/>
      <c r="Z183" s="84"/>
      <c r="AA183" s="85"/>
      <c r="AB183" s="86"/>
      <c r="AC183" s="85"/>
      <c r="AD183" s="103"/>
    </row>
    <row r="184" spans="1:30" ht="13" thickBot="1" x14ac:dyDescent="0.3">
      <c r="A184" s="11" t="s">
        <v>78</v>
      </c>
      <c r="B184" s="12">
        <f>AVERAGE(B171:B182)</f>
        <v>13372</v>
      </c>
      <c r="C184" s="12">
        <f t="shared" ref="C184:P184" si="82">AVERAGE(C171:C182)</f>
        <v>440.08333333333331</v>
      </c>
      <c r="D184" s="12">
        <f t="shared" si="82"/>
        <v>265.66666666666669</v>
      </c>
      <c r="E184" s="12">
        <f>AVERAGE(E171:E182)</f>
        <v>36.166666666666664</v>
      </c>
      <c r="F184" s="12">
        <f>AVERAGE(F171:F182)</f>
        <v>84.833333333333329</v>
      </c>
      <c r="G184" s="12">
        <f>AVERAGE(G171:G182)</f>
        <v>411.08333333333331</v>
      </c>
      <c r="H184" s="12">
        <f>AVERAGE(H171:H182)</f>
        <v>24.166666666666668</v>
      </c>
      <c r="I184" s="12">
        <f>AVERAGE(I171:I182)</f>
        <v>93.666666666666671</v>
      </c>
      <c r="J184" s="12">
        <f t="shared" si="82"/>
        <v>748.91666666666663</v>
      </c>
      <c r="K184" s="12">
        <f>AVERAGE(K171:K182)</f>
        <v>86.166666666666671</v>
      </c>
      <c r="L184" s="12">
        <f>AVERAGE(L171:L182)</f>
        <v>86.833333333333329</v>
      </c>
      <c r="M184" s="26">
        <f t="shared" si="82"/>
        <v>6.9750000000000005</v>
      </c>
      <c r="N184" s="26">
        <f t="shared" si="82"/>
        <v>7.0500000000000007</v>
      </c>
      <c r="O184" s="36">
        <f t="shared" si="82"/>
        <v>2.1668333333333334</v>
      </c>
      <c r="P184" s="36">
        <f t="shared" si="82"/>
        <v>2.0581666666666671</v>
      </c>
      <c r="W184" s="12">
        <f>AVERAGE(W171:W182)</f>
        <v>15667.916666666666</v>
      </c>
      <c r="X184" s="26">
        <f>AVERAGE(X171:X182)</f>
        <v>1.2006607326128449</v>
      </c>
      <c r="Y184" s="79">
        <f t="shared" ref="Y184" si="83">C184/$C$2</f>
        <v>0.50295238095238093</v>
      </c>
      <c r="Z184" s="80">
        <f t="shared" ref="Z184" si="84">(C184*D184)/1000</f>
        <v>116.91547222222222</v>
      </c>
      <c r="AA184" s="87">
        <f t="shared" ref="AA184" si="85">(Z184)/$E$3</f>
        <v>0.33404420634920634</v>
      </c>
      <c r="AB184" s="82">
        <f t="shared" ref="AB184" si="86">(C184*G184)/1000</f>
        <v>180.91092361111109</v>
      </c>
      <c r="AC184" s="87">
        <f t="shared" ref="AC184" si="87">(AB184)/$G$3</f>
        <v>0.51688835317460313</v>
      </c>
      <c r="AD184" s="104">
        <f>AVERAGE(AD171:AD182)</f>
        <v>2388.7955555555559</v>
      </c>
    </row>
    <row r="185" spans="1:30" ht="13" thickTop="1" x14ac:dyDescent="0.25"/>
    <row r="186" spans="1:30" ht="13" thickBot="1" x14ac:dyDescent="0.3"/>
    <row r="187" spans="1:30" ht="13" thickTop="1" x14ac:dyDescent="0.25">
      <c r="A187" s="20" t="s">
        <v>5</v>
      </c>
      <c r="B187" s="21" t="s">
        <v>6</v>
      </c>
      <c r="C187" s="21" t="s">
        <v>6</v>
      </c>
      <c r="D187" s="32" t="s">
        <v>8</v>
      </c>
      <c r="E187" s="21" t="s">
        <v>9</v>
      </c>
      <c r="F187" s="21" t="s">
        <v>2</v>
      </c>
      <c r="G187" s="21" t="s">
        <v>10</v>
      </c>
      <c r="H187" s="21" t="s">
        <v>11</v>
      </c>
      <c r="I187" s="21" t="s">
        <v>3</v>
      </c>
      <c r="J187" s="21" t="s">
        <v>12</v>
      </c>
      <c r="K187" s="21" t="s">
        <v>13</v>
      </c>
      <c r="L187" s="21" t="s">
        <v>14</v>
      </c>
      <c r="M187" s="91" t="s">
        <v>66</v>
      </c>
      <c r="N187" s="92" t="s">
        <v>67</v>
      </c>
      <c r="O187" s="32" t="s">
        <v>68</v>
      </c>
      <c r="P187" s="21" t="s">
        <v>69</v>
      </c>
      <c r="W187" s="22" t="s">
        <v>48</v>
      </c>
      <c r="X187" s="22" t="s">
        <v>41</v>
      </c>
      <c r="Y187" s="71" t="s">
        <v>49</v>
      </c>
      <c r="Z187" s="72" t="s">
        <v>50</v>
      </c>
      <c r="AA187" s="73" t="s">
        <v>51</v>
      </c>
      <c r="AB187" s="74" t="s">
        <v>49</v>
      </c>
      <c r="AC187" s="73" t="s">
        <v>49</v>
      </c>
      <c r="AD187" s="71" t="s">
        <v>148</v>
      </c>
    </row>
    <row r="188" spans="1:30" ht="13" thickBot="1" x14ac:dyDescent="0.3">
      <c r="A188" s="17" t="s">
        <v>79</v>
      </c>
      <c r="B188" s="18" t="s">
        <v>17</v>
      </c>
      <c r="C188" s="19" t="s">
        <v>18</v>
      </c>
      <c r="D188" s="18" t="s">
        <v>19</v>
      </c>
      <c r="E188" s="18" t="s">
        <v>19</v>
      </c>
      <c r="F188" s="23" t="s">
        <v>20</v>
      </c>
      <c r="G188" s="18" t="s">
        <v>19</v>
      </c>
      <c r="H188" s="18" t="s">
        <v>19</v>
      </c>
      <c r="I188" s="23" t="s">
        <v>20</v>
      </c>
      <c r="J188" s="18" t="s">
        <v>19</v>
      </c>
      <c r="K188" s="18" t="s">
        <v>19</v>
      </c>
      <c r="L188" s="23" t="s">
        <v>20</v>
      </c>
      <c r="M188" s="93"/>
      <c r="N188" s="93"/>
      <c r="O188" s="18"/>
      <c r="P188" s="18"/>
      <c r="W188" s="19" t="s">
        <v>53</v>
      </c>
      <c r="X188" s="19" t="s">
        <v>21</v>
      </c>
      <c r="Y188" s="75" t="s">
        <v>6</v>
      </c>
      <c r="Z188" s="76" t="s">
        <v>54</v>
      </c>
      <c r="AA188" s="77" t="s">
        <v>55</v>
      </c>
      <c r="AB188" s="78" t="s">
        <v>56</v>
      </c>
      <c r="AC188" s="77" t="s">
        <v>57</v>
      </c>
      <c r="AD188" s="99" t="s">
        <v>149</v>
      </c>
    </row>
    <row r="189" spans="1:30" ht="13" thickTop="1" x14ac:dyDescent="0.25">
      <c r="A189" s="38" t="s">
        <v>22</v>
      </c>
      <c r="B189" s="6">
        <v>14386</v>
      </c>
      <c r="C189" s="6">
        <v>464</v>
      </c>
      <c r="D189" s="6">
        <v>205</v>
      </c>
      <c r="E189" s="6">
        <v>46</v>
      </c>
      <c r="F189" s="6">
        <v>77</v>
      </c>
      <c r="G189" s="6">
        <v>400</v>
      </c>
      <c r="H189" s="6">
        <v>36</v>
      </c>
      <c r="I189" s="6">
        <v>91</v>
      </c>
      <c r="J189" s="6">
        <v>696</v>
      </c>
      <c r="K189" s="6">
        <v>110</v>
      </c>
      <c r="L189" s="6">
        <v>84</v>
      </c>
      <c r="M189" s="94"/>
      <c r="N189" s="94"/>
      <c r="O189" s="34">
        <v>2.2120000000000002</v>
      </c>
      <c r="P189" s="34">
        <v>1.8939999999999999</v>
      </c>
      <c r="W189" s="37">
        <v>12630</v>
      </c>
      <c r="X189" s="7">
        <f t="shared" ref="X189:X200" si="88">W189/B189</f>
        <v>0.877936883080773</v>
      </c>
      <c r="Y189" s="79">
        <f>C189/$C$2</f>
        <v>0.53028571428571425</v>
      </c>
      <c r="Z189" s="80">
        <f>(C189*D189)/1000</f>
        <v>95.12</v>
      </c>
      <c r="AA189" s="81">
        <f>(Z189)/$E$3</f>
        <v>0.27177142857142861</v>
      </c>
      <c r="AB189" s="82">
        <f>(C189*G189)/1000</f>
        <v>185.6</v>
      </c>
      <c r="AC189" s="81">
        <f>(AB189)/$G$3</f>
        <v>0.53028571428571425</v>
      </c>
      <c r="AD189" s="101">
        <f>(0.8*C189*G189)/60</f>
        <v>2474.666666666667</v>
      </c>
    </row>
    <row r="190" spans="1:30" x14ac:dyDescent="0.25">
      <c r="A190" s="38" t="s">
        <v>23</v>
      </c>
      <c r="B190" s="6">
        <v>13619</v>
      </c>
      <c r="C190" s="6">
        <v>486</v>
      </c>
      <c r="D190" s="6">
        <v>250</v>
      </c>
      <c r="E190" s="6">
        <v>70</v>
      </c>
      <c r="F190" s="6">
        <v>72</v>
      </c>
      <c r="G190" s="6">
        <v>295</v>
      </c>
      <c r="H190" s="6">
        <v>31</v>
      </c>
      <c r="I190" s="6">
        <v>90</v>
      </c>
      <c r="J190" s="6">
        <v>667</v>
      </c>
      <c r="K190" s="6">
        <v>149</v>
      </c>
      <c r="L190" s="6">
        <v>78</v>
      </c>
      <c r="M190" s="94"/>
      <c r="N190" s="94"/>
      <c r="O190" s="34">
        <v>1.944</v>
      </c>
      <c r="P190" s="34">
        <v>1.875</v>
      </c>
      <c r="W190" s="6">
        <v>12881</v>
      </c>
      <c r="X190" s="7">
        <f t="shared" si="88"/>
        <v>0.94581099933915858</v>
      </c>
      <c r="Y190" s="79">
        <f t="shared" ref="Y190:Y200" si="89">C190/$C$2</f>
        <v>0.55542857142857138</v>
      </c>
      <c r="Z190" s="80">
        <f t="shared" ref="Z190:Z200" si="90">(C190*D190)/1000</f>
        <v>121.5</v>
      </c>
      <c r="AA190" s="81">
        <f t="shared" ref="AA190:AA200" si="91">(Z190)/$E$3</f>
        <v>0.34714285714285714</v>
      </c>
      <c r="AB190" s="82">
        <f t="shared" ref="AB190:AB200" si="92">(C190*G190)/1000</f>
        <v>143.37</v>
      </c>
      <c r="AC190" s="81">
        <f t="shared" ref="AC190:AC200" si="93">(AB190)/$G$3</f>
        <v>0.40962857142857145</v>
      </c>
      <c r="AD190" s="101">
        <f t="shared" ref="AD190:AD200" si="94">(0.8*C190*G190)/60</f>
        <v>1911.6</v>
      </c>
    </row>
    <row r="191" spans="1:30" x14ac:dyDescent="0.25">
      <c r="A191" s="38" t="s">
        <v>24</v>
      </c>
      <c r="B191" s="6">
        <v>14233</v>
      </c>
      <c r="C191" s="6">
        <v>459</v>
      </c>
      <c r="D191" s="6">
        <v>275</v>
      </c>
      <c r="E191" s="6">
        <v>91</v>
      </c>
      <c r="F191" s="6">
        <v>67</v>
      </c>
      <c r="G191" s="6">
        <v>425</v>
      </c>
      <c r="H191" s="6">
        <v>44</v>
      </c>
      <c r="I191" s="6">
        <v>90</v>
      </c>
      <c r="J191" s="6">
        <v>691</v>
      </c>
      <c r="K191" s="6">
        <v>168</v>
      </c>
      <c r="L191" s="6">
        <v>76</v>
      </c>
      <c r="M191" s="94"/>
      <c r="N191" s="94"/>
      <c r="O191" s="34">
        <v>1.8680000000000001</v>
      </c>
      <c r="P191" s="34">
        <v>1.8939999999999999</v>
      </c>
      <c r="W191" s="6">
        <v>15200</v>
      </c>
      <c r="X191" s="7">
        <f t="shared" si="88"/>
        <v>1.0679407011873814</v>
      </c>
      <c r="Y191" s="79">
        <f t="shared" si="89"/>
        <v>0.52457142857142858</v>
      </c>
      <c r="Z191" s="80">
        <f t="shared" si="90"/>
        <v>126.22499999999999</v>
      </c>
      <c r="AA191" s="81">
        <f t="shared" si="91"/>
        <v>0.36064285714285715</v>
      </c>
      <c r="AB191" s="82">
        <f t="shared" si="92"/>
        <v>195.07499999999999</v>
      </c>
      <c r="AC191" s="81">
        <f t="shared" si="93"/>
        <v>0.55735714285714277</v>
      </c>
      <c r="AD191" s="101">
        <f t="shared" si="94"/>
        <v>2601.0000000000005</v>
      </c>
    </row>
    <row r="192" spans="1:30" x14ac:dyDescent="0.25">
      <c r="A192" s="38" t="s">
        <v>25</v>
      </c>
      <c r="B192" s="6">
        <v>22247</v>
      </c>
      <c r="C192" s="6">
        <v>742</v>
      </c>
      <c r="D192" s="6">
        <v>190</v>
      </c>
      <c r="E192" s="6">
        <v>40</v>
      </c>
      <c r="F192" s="6">
        <v>79</v>
      </c>
      <c r="G192" s="6">
        <v>280</v>
      </c>
      <c r="H192" s="6">
        <v>26</v>
      </c>
      <c r="I192" s="6">
        <v>91</v>
      </c>
      <c r="J192" s="6">
        <v>648</v>
      </c>
      <c r="K192" s="6">
        <v>139</v>
      </c>
      <c r="L192" s="6">
        <v>79</v>
      </c>
      <c r="M192" s="94">
        <v>7.4</v>
      </c>
      <c r="N192" s="94">
        <v>7.2</v>
      </c>
      <c r="O192" s="34">
        <v>1.361</v>
      </c>
      <c r="P192" s="34">
        <v>1.161</v>
      </c>
      <c r="W192" s="6">
        <v>15436</v>
      </c>
      <c r="X192" s="7">
        <f t="shared" si="88"/>
        <v>0.6938463613071425</v>
      </c>
      <c r="Y192" s="79">
        <f t="shared" si="89"/>
        <v>0.84799999999999998</v>
      </c>
      <c r="Z192" s="80">
        <f t="shared" si="90"/>
        <v>140.97999999999999</v>
      </c>
      <c r="AA192" s="81">
        <f t="shared" si="91"/>
        <v>0.40279999999999999</v>
      </c>
      <c r="AB192" s="82">
        <f t="shared" si="92"/>
        <v>207.76</v>
      </c>
      <c r="AC192" s="81">
        <f t="shared" si="93"/>
        <v>0.59360000000000002</v>
      </c>
      <c r="AD192" s="101">
        <f t="shared" si="94"/>
        <v>2770.1333333333332</v>
      </c>
    </row>
    <row r="193" spans="1:30" x14ac:dyDescent="0.25">
      <c r="A193" s="38" t="s">
        <v>26</v>
      </c>
      <c r="B193" s="6">
        <v>13349</v>
      </c>
      <c r="C193" s="6">
        <v>431</v>
      </c>
      <c r="D193" s="6">
        <v>290</v>
      </c>
      <c r="E193" s="6">
        <v>34</v>
      </c>
      <c r="F193" s="6">
        <v>88</v>
      </c>
      <c r="G193" s="6">
        <v>435</v>
      </c>
      <c r="H193" s="6">
        <v>22</v>
      </c>
      <c r="I193" s="6">
        <v>95</v>
      </c>
      <c r="J193" s="6">
        <v>768</v>
      </c>
      <c r="K193" s="6">
        <v>77</v>
      </c>
      <c r="L193" s="6">
        <v>90</v>
      </c>
      <c r="M193" s="94">
        <v>7.3</v>
      </c>
      <c r="N193" s="94">
        <v>7.2</v>
      </c>
      <c r="O193" s="34">
        <v>1.6160000000000001</v>
      </c>
      <c r="P193" s="34">
        <v>1.274</v>
      </c>
      <c r="W193" s="6">
        <v>16143</v>
      </c>
      <c r="X193" s="7">
        <f t="shared" si="88"/>
        <v>1.2093040677204285</v>
      </c>
      <c r="Y193" s="79">
        <f t="shared" si="89"/>
        <v>0.49257142857142855</v>
      </c>
      <c r="Z193" s="80">
        <f t="shared" si="90"/>
        <v>124.99</v>
      </c>
      <c r="AA193" s="81">
        <f t="shared" si="91"/>
        <v>0.35711428571428572</v>
      </c>
      <c r="AB193" s="82">
        <f t="shared" si="92"/>
        <v>187.48500000000001</v>
      </c>
      <c r="AC193" s="81">
        <f t="shared" si="93"/>
        <v>0.53567142857142858</v>
      </c>
      <c r="AD193" s="101">
        <f t="shared" si="94"/>
        <v>2499.8000000000002</v>
      </c>
    </row>
    <row r="194" spans="1:30" x14ac:dyDescent="0.25">
      <c r="A194" s="38" t="s">
        <v>27</v>
      </c>
      <c r="B194" s="6">
        <v>12272</v>
      </c>
      <c r="C194" s="6">
        <v>409</v>
      </c>
      <c r="D194" s="6">
        <v>250</v>
      </c>
      <c r="E194" s="6">
        <v>43</v>
      </c>
      <c r="F194" s="2">
        <v>83</v>
      </c>
      <c r="G194" s="6">
        <v>445</v>
      </c>
      <c r="H194" s="6">
        <v>25</v>
      </c>
      <c r="I194" s="6">
        <v>94</v>
      </c>
      <c r="J194" s="6">
        <v>754</v>
      </c>
      <c r="K194" s="6">
        <v>187</v>
      </c>
      <c r="L194" s="6">
        <v>75</v>
      </c>
      <c r="M194" s="94">
        <v>7.4</v>
      </c>
      <c r="N194" s="94">
        <v>7.4</v>
      </c>
      <c r="O194" s="34">
        <v>1.603</v>
      </c>
      <c r="P194" s="34">
        <v>1.4350000000000001</v>
      </c>
      <c r="W194" s="6">
        <v>16520</v>
      </c>
      <c r="X194" s="7">
        <f t="shared" si="88"/>
        <v>1.3461538461538463</v>
      </c>
      <c r="Y194" s="79">
        <f t="shared" si="89"/>
        <v>0.46742857142857142</v>
      </c>
      <c r="Z194" s="80">
        <f t="shared" si="90"/>
        <v>102.25</v>
      </c>
      <c r="AA194" s="81">
        <f t="shared" si="91"/>
        <v>0.29214285714285715</v>
      </c>
      <c r="AB194" s="82">
        <f t="shared" si="92"/>
        <v>182.005</v>
      </c>
      <c r="AC194" s="81">
        <f t="shared" si="93"/>
        <v>0.52001428571428565</v>
      </c>
      <c r="AD194" s="101">
        <f t="shared" si="94"/>
        <v>2426.733333333334</v>
      </c>
    </row>
    <row r="195" spans="1:30" x14ac:dyDescent="0.25">
      <c r="A195" s="38" t="s">
        <v>28</v>
      </c>
      <c r="B195" s="6">
        <v>12670</v>
      </c>
      <c r="C195" s="6">
        <v>409</v>
      </c>
      <c r="D195" s="6">
        <v>230</v>
      </c>
      <c r="E195" s="6">
        <v>58</v>
      </c>
      <c r="F195" s="6">
        <v>75</v>
      </c>
      <c r="G195" s="6">
        <v>350</v>
      </c>
      <c r="H195" s="6">
        <v>14</v>
      </c>
      <c r="I195" s="6">
        <v>96</v>
      </c>
      <c r="J195" s="6">
        <v>691</v>
      </c>
      <c r="K195" s="6">
        <v>70</v>
      </c>
      <c r="L195" s="6">
        <v>90</v>
      </c>
      <c r="M195" s="97">
        <v>7.3</v>
      </c>
      <c r="N195" s="97">
        <v>7.8</v>
      </c>
      <c r="O195" s="44">
        <v>1.7470000000000001</v>
      </c>
      <c r="P195" s="44">
        <v>1.62</v>
      </c>
      <c r="W195" s="6">
        <v>17610</v>
      </c>
      <c r="X195" s="7">
        <f t="shared" si="88"/>
        <v>1.3898973954222573</v>
      </c>
      <c r="Y195" s="79">
        <f t="shared" si="89"/>
        <v>0.46742857142857142</v>
      </c>
      <c r="Z195" s="80">
        <f t="shared" si="90"/>
        <v>94.07</v>
      </c>
      <c r="AA195" s="81">
        <f t="shared" si="91"/>
        <v>0.26877142857142855</v>
      </c>
      <c r="AB195" s="82">
        <f t="shared" si="92"/>
        <v>143.15</v>
      </c>
      <c r="AC195" s="81">
        <f t="shared" si="93"/>
        <v>0.40900000000000003</v>
      </c>
      <c r="AD195" s="101">
        <f t="shared" si="94"/>
        <v>1908.666666666667</v>
      </c>
    </row>
    <row r="196" spans="1:30" x14ac:dyDescent="0.25">
      <c r="A196" s="38" t="s">
        <v>29</v>
      </c>
      <c r="B196" s="6">
        <v>12970</v>
      </c>
      <c r="C196" s="6">
        <v>418</v>
      </c>
      <c r="D196" s="6">
        <v>180</v>
      </c>
      <c r="E196" s="6">
        <v>24</v>
      </c>
      <c r="F196" s="6">
        <v>87</v>
      </c>
      <c r="G196" s="6">
        <v>310</v>
      </c>
      <c r="H196" s="6">
        <v>23</v>
      </c>
      <c r="I196" s="6">
        <v>93</v>
      </c>
      <c r="J196" s="6">
        <v>663</v>
      </c>
      <c r="K196" s="6">
        <v>176</v>
      </c>
      <c r="L196" s="6">
        <v>74</v>
      </c>
      <c r="M196" s="94">
        <v>7.6</v>
      </c>
      <c r="N196" s="94">
        <v>7.2</v>
      </c>
      <c r="O196" s="34">
        <v>1.8049999999999999</v>
      </c>
      <c r="P196" s="34">
        <v>1.8089999999999999</v>
      </c>
      <c r="W196" s="6">
        <v>18119</v>
      </c>
      <c r="X196" s="7">
        <f t="shared" si="88"/>
        <v>1.3969930609097918</v>
      </c>
      <c r="Y196" s="79">
        <f t="shared" si="89"/>
        <v>0.4777142857142857</v>
      </c>
      <c r="Z196" s="80">
        <f t="shared" si="90"/>
        <v>75.239999999999995</v>
      </c>
      <c r="AA196" s="81">
        <f t="shared" si="91"/>
        <v>0.21497142857142856</v>
      </c>
      <c r="AB196" s="82">
        <f t="shared" si="92"/>
        <v>129.58000000000001</v>
      </c>
      <c r="AC196" s="81">
        <f t="shared" si="93"/>
        <v>0.37022857142857146</v>
      </c>
      <c r="AD196" s="101">
        <f t="shared" si="94"/>
        <v>1727.7333333333336</v>
      </c>
    </row>
    <row r="197" spans="1:30" x14ac:dyDescent="0.25">
      <c r="A197" s="38" t="s">
        <v>30</v>
      </c>
      <c r="B197" s="6">
        <v>15801</v>
      </c>
      <c r="C197" s="6">
        <v>527</v>
      </c>
      <c r="D197" s="6">
        <v>183</v>
      </c>
      <c r="E197" s="6">
        <v>17</v>
      </c>
      <c r="F197" s="6">
        <v>91</v>
      </c>
      <c r="G197" s="6">
        <v>330</v>
      </c>
      <c r="H197" s="6">
        <v>10</v>
      </c>
      <c r="I197" s="6">
        <v>97</v>
      </c>
      <c r="J197" s="6">
        <v>569</v>
      </c>
      <c r="K197" s="6">
        <v>191</v>
      </c>
      <c r="L197" s="6">
        <v>67</v>
      </c>
      <c r="M197" s="94">
        <v>7.6</v>
      </c>
      <c r="N197" s="94">
        <v>8.1999999999999993</v>
      </c>
      <c r="O197" s="34">
        <v>1.9590000000000001</v>
      </c>
      <c r="P197" s="34">
        <v>1.9419999999999999</v>
      </c>
      <c r="W197" s="6">
        <v>14656</v>
      </c>
      <c r="X197" s="7">
        <f t="shared" si="88"/>
        <v>0.92753623188405798</v>
      </c>
      <c r="Y197" s="79">
        <f t="shared" si="89"/>
        <v>0.60228571428571431</v>
      </c>
      <c r="Z197" s="80">
        <f t="shared" si="90"/>
        <v>96.441000000000003</v>
      </c>
      <c r="AA197" s="81">
        <f t="shared" si="91"/>
        <v>0.27554571428571428</v>
      </c>
      <c r="AB197" s="82">
        <f t="shared" si="92"/>
        <v>173.91</v>
      </c>
      <c r="AC197" s="81">
        <f t="shared" si="93"/>
        <v>0.49688571428571426</v>
      </c>
      <c r="AD197" s="101">
        <f t="shared" si="94"/>
        <v>2318.8000000000002</v>
      </c>
    </row>
    <row r="198" spans="1:30" x14ac:dyDescent="0.25">
      <c r="A198" s="38" t="s">
        <v>31</v>
      </c>
      <c r="B198" s="6">
        <v>18330</v>
      </c>
      <c r="C198" s="6">
        <v>591</v>
      </c>
      <c r="D198" s="6">
        <v>170</v>
      </c>
      <c r="E198" s="6">
        <v>25</v>
      </c>
      <c r="F198" s="6">
        <v>86</v>
      </c>
      <c r="G198" s="6">
        <v>288</v>
      </c>
      <c r="H198" s="6">
        <v>14</v>
      </c>
      <c r="I198" s="6">
        <v>95</v>
      </c>
      <c r="J198" s="6">
        <v>596</v>
      </c>
      <c r="K198" s="6">
        <v>115</v>
      </c>
      <c r="L198" s="6">
        <v>81</v>
      </c>
      <c r="M198" s="94">
        <v>7.4</v>
      </c>
      <c r="N198" s="94">
        <v>7.9</v>
      </c>
      <c r="O198" s="34">
        <v>2.089</v>
      </c>
      <c r="P198" s="34">
        <v>1.984</v>
      </c>
      <c r="W198" s="6">
        <v>12805</v>
      </c>
      <c r="X198" s="7">
        <f t="shared" si="88"/>
        <v>0.6985815602836879</v>
      </c>
      <c r="Y198" s="79">
        <f t="shared" si="89"/>
        <v>0.67542857142857138</v>
      </c>
      <c r="Z198" s="80">
        <f t="shared" si="90"/>
        <v>100.47</v>
      </c>
      <c r="AA198" s="81">
        <f t="shared" si="91"/>
        <v>0.28705714285714284</v>
      </c>
      <c r="AB198" s="82">
        <f t="shared" si="92"/>
        <v>170.208</v>
      </c>
      <c r="AC198" s="81">
        <f t="shared" si="93"/>
        <v>0.48630857142857142</v>
      </c>
      <c r="AD198" s="101">
        <f t="shared" si="94"/>
        <v>2269.44</v>
      </c>
    </row>
    <row r="199" spans="1:30" x14ac:dyDescent="0.25">
      <c r="A199" s="38" t="s">
        <v>32</v>
      </c>
      <c r="B199" s="6">
        <v>15302</v>
      </c>
      <c r="C199" s="6">
        <v>510</v>
      </c>
      <c r="D199" s="6">
        <v>280</v>
      </c>
      <c r="E199" s="6">
        <v>50</v>
      </c>
      <c r="F199" s="6">
        <v>82</v>
      </c>
      <c r="G199" s="6">
        <v>473</v>
      </c>
      <c r="H199" s="6">
        <v>25</v>
      </c>
      <c r="I199" s="6">
        <v>95</v>
      </c>
      <c r="J199" s="6">
        <v>860</v>
      </c>
      <c r="K199" s="6">
        <v>180</v>
      </c>
      <c r="L199" s="6">
        <v>79</v>
      </c>
      <c r="M199" s="94">
        <v>7.9</v>
      </c>
      <c r="N199" s="94">
        <v>7.7</v>
      </c>
      <c r="O199" s="34">
        <v>2.3050000000000002</v>
      </c>
      <c r="P199" s="34">
        <v>2.1379999999999999</v>
      </c>
      <c r="W199" s="6">
        <v>13013</v>
      </c>
      <c r="X199" s="7">
        <f t="shared" si="88"/>
        <v>0.8504117108874657</v>
      </c>
      <c r="Y199" s="79">
        <f t="shared" si="89"/>
        <v>0.58285714285714285</v>
      </c>
      <c r="Z199" s="80">
        <f t="shared" si="90"/>
        <v>142.80000000000001</v>
      </c>
      <c r="AA199" s="81">
        <f t="shared" si="91"/>
        <v>0.40800000000000003</v>
      </c>
      <c r="AB199" s="82">
        <f t="shared" si="92"/>
        <v>241.23</v>
      </c>
      <c r="AC199" s="81">
        <f t="shared" si="93"/>
        <v>0.68922857142857141</v>
      </c>
      <c r="AD199" s="101">
        <f t="shared" si="94"/>
        <v>3216.4</v>
      </c>
    </row>
    <row r="200" spans="1:30" ht="13" thickBot="1" x14ac:dyDescent="0.3">
      <c r="A200" s="38" t="s">
        <v>33</v>
      </c>
      <c r="B200" s="6">
        <v>20880</v>
      </c>
      <c r="C200" s="6">
        <v>648</v>
      </c>
      <c r="D200" s="6">
        <v>250</v>
      </c>
      <c r="E200" s="6">
        <v>45</v>
      </c>
      <c r="F200" s="6">
        <v>82</v>
      </c>
      <c r="G200" s="6">
        <v>453</v>
      </c>
      <c r="H200" s="6">
        <v>35</v>
      </c>
      <c r="I200" s="6">
        <v>92</v>
      </c>
      <c r="J200" s="6">
        <v>773</v>
      </c>
      <c r="K200" s="6">
        <v>153</v>
      </c>
      <c r="L200" s="6">
        <v>80</v>
      </c>
      <c r="M200" s="94">
        <v>8</v>
      </c>
      <c r="N200" s="94">
        <v>7.8</v>
      </c>
      <c r="O200" s="34">
        <v>2.27</v>
      </c>
      <c r="P200" s="34">
        <v>2.23</v>
      </c>
      <c r="W200" s="6">
        <v>13266</v>
      </c>
      <c r="X200" s="7">
        <f t="shared" si="88"/>
        <v>0.63534482758620692</v>
      </c>
      <c r="Y200" s="79">
        <f t="shared" si="89"/>
        <v>0.74057142857142855</v>
      </c>
      <c r="Z200" s="80">
        <f t="shared" si="90"/>
        <v>162</v>
      </c>
      <c r="AA200" s="81">
        <f t="shared" si="91"/>
        <v>0.46285714285714286</v>
      </c>
      <c r="AB200" s="82">
        <f t="shared" si="92"/>
        <v>293.54399999999998</v>
      </c>
      <c r="AC200" s="81">
        <f t="shared" si="93"/>
        <v>0.83869714285714281</v>
      </c>
      <c r="AD200" s="101">
        <f t="shared" si="94"/>
        <v>3913.9199999999996</v>
      </c>
    </row>
    <row r="201" spans="1:30" ht="13" thickTop="1" x14ac:dyDescent="0.25">
      <c r="A201" s="39" t="s">
        <v>80</v>
      </c>
      <c r="B201" s="40">
        <f>SUM(B189:B200)</f>
        <v>186059</v>
      </c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96"/>
      <c r="N201" s="96"/>
      <c r="O201" s="43"/>
      <c r="P201" s="43"/>
      <c r="W201" s="40">
        <f>SUM(W189:W200)</f>
        <v>178279</v>
      </c>
      <c r="X201" s="41"/>
      <c r="Y201" s="83"/>
      <c r="Z201" s="84"/>
      <c r="AA201" s="85"/>
      <c r="AB201" s="86"/>
      <c r="AC201" s="85"/>
      <c r="AD201" s="103"/>
    </row>
    <row r="202" spans="1:30" ht="13" thickBot="1" x14ac:dyDescent="0.3">
      <c r="A202" s="11" t="s">
        <v>81</v>
      </c>
      <c r="B202" s="12">
        <f>AVERAGE(B189:B200)</f>
        <v>15504.916666666666</v>
      </c>
      <c r="C202" s="12">
        <f t="shared" ref="C202:P202" si="95">AVERAGE(C189:C200)</f>
        <v>507.83333333333331</v>
      </c>
      <c r="D202" s="12">
        <f t="shared" si="95"/>
        <v>229.41666666666666</v>
      </c>
      <c r="E202" s="12">
        <f>AVERAGE(E189:E200)</f>
        <v>45.25</v>
      </c>
      <c r="F202" s="12">
        <f>AVERAGE(F189:F200)</f>
        <v>80.75</v>
      </c>
      <c r="G202" s="12">
        <f>AVERAGE(G189:G200)</f>
        <v>373.66666666666669</v>
      </c>
      <c r="H202" s="12">
        <f>AVERAGE(H189:H200)</f>
        <v>25.416666666666668</v>
      </c>
      <c r="I202" s="12">
        <f>AVERAGE(I189:I200)</f>
        <v>93.25</v>
      </c>
      <c r="J202" s="12">
        <f t="shared" si="95"/>
        <v>698</v>
      </c>
      <c r="K202" s="12">
        <f>AVERAGE(K189:K200)</f>
        <v>142.91666666666666</v>
      </c>
      <c r="L202" s="12">
        <f>AVERAGE(L189:L200)</f>
        <v>79.416666666666671</v>
      </c>
      <c r="M202" s="26">
        <f t="shared" si="95"/>
        <v>7.5444444444444452</v>
      </c>
      <c r="N202" s="26">
        <f t="shared" si="95"/>
        <v>7.6000000000000005</v>
      </c>
      <c r="O202" s="36">
        <f t="shared" si="95"/>
        <v>1.89825</v>
      </c>
      <c r="P202" s="36">
        <f t="shared" si="95"/>
        <v>1.771333333333333</v>
      </c>
      <c r="W202" s="12">
        <f>AVERAGE(W189:W200)</f>
        <v>14856.583333333334</v>
      </c>
      <c r="X202" s="26">
        <f>AVERAGE(X189:X200)</f>
        <v>1.00331313714685</v>
      </c>
      <c r="Y202" s="79">
        <f t="shared" ref="Y202" si="96">C202/$C$2</f>
        <v>0.58038095238095233</v>
      </c>
      <c r="Z202" s="80">
        <f t="shared" ref="Z202" si="97">(C202*D202)/1000</f>
        <v>116.50543055555555</v>
      </c>
      <c r="AA202" s="87">
        <f t="shared" ref="AA202" si="98">(Z202)/$E$3</f>
        <v>0.3328726587301587</v>
      </c>
      <c r="AB202" s="82">
        <f t="shared" ref="AB202" si="99">(C202*G202)/1000</f>
        <v>189.76038888888891</v>
      </c>
      <c r="AC202" s="87">
        <f t="shared" ref="AC202" si="100">(AB202)/$G$3</f>
        <v>0.54217253968253976</v>
      </c>
      <c r="AD202" s="104">
        <f>AVERAGE(AD189:AD200)</f>
        <v>2503.241111111111</v>
      </c>
    </row>
    <row r="203" spans="1:30" ht="13" thickTop="1" x14ac:dyDescent="0.25"/>
    <row r="204" spans="1:30" ht="13" thickBot="1" x14ac:dyDescent="0.3"/>
    <row r="205" spans="1:30" ht="13" thickTop="1" x14ac:dyDescent="0.25">
      <c r="A205" s="20" t="s">
        <v>5</v>
      </c>
      <c r="B205" s="21" t="s">
        <v>6</v>
      </c>
      <c r="C205" s="21" t="s">
        <v>6</v>
      </c>
      <c r="D205" s="32" t="s">
        <v>8</v>
      </c>
      <c r="E205" s="21" t="s">
        <v>9</v>
      </c>
      <c r="F205" s="21" t="s">
        <v>2</v>
      </c>
      <c r="G205" s="21" t="s">
        <v>10</v>
      </c>
      <c r="H205" s="21" t="s">
        <v>11</v>
      </c>
      <c r="I205" s="21" t="s">
        <v>3</v>
      </c>
      <c r="J205" s="21" t="s">
        <v>12</v>
      </c>
      <c r="K205" s="21" t="s">
        <v>13</v>
      </c>
      <c r="L205" s="21" t="s">
        <v>14</v>
      </c>
      <c r="M205" s="91" t="s">
        <v>66</v>
      </c>
      <c r="N205" s="92" t="s">
        <v>67</v>
      </c>
      <c r="O205" s="32" t="s">
        <v>68</v>
      </c>
      <c r="P205" s="21" t="s">
        <v>69</v>
      </c>
      <c r="W205" s="22" t="s">
        <v>48</v>
      </c>
      <c r="X205" s="22" t="s">
        <v>41</v>
      </c>
      <c r="Y205" s="71" t="s">
        <v>49</v>
      </c>
      <c r="Z205" s="72" t="s">
        <v>50</v>
      </c>
      <c r="AA205" s="73" t="s">
        <v>51</v>
      </c>
      <c r="AB205" s="74" t="s">
        <v>49</v>
      </c>
      <c r="AC205" s="73" t="s">
        <v>49</v>
      </c>
      <c r="AD205" s="71" t="s">
        <v>148</v>
      </c>
    </row>
    <row r="206" spans="1:30" ht="13" thickBot="1" x14ac:dyDescent="0.3">
      <c r="A206" s="17" t="s">
        <v>82</v>
      </c>
      <c r="B206" s="18" t="s">
        <v>17</v>
      </c>
      <c r="C206" s="19" t="s">
        <v>18</v>
      </c>
      <c r="D206" s="18" t="s">
        <v>19</v>
      </c>
      <c r="E206" s="18" t="s">
        <v>19</v>
      </c>
      <c r="F206" s="23" t="s">
        <v>20</v>
      </c>
      <c r="G206" s="18" t="s">
        <v>19</v>
      </c>
      <c r="H206" s="18" t="s">
        <v>19</v>
      </c>
      <c r="I206" s="23" t="s">
        <v>20</v>
      </c>
      <c r="J206" s="18" t="s">
        <v>19</v>
      </c>
      <c r="K206" s="18" t="s">
        <v>19</v>
      </c>
      <c r="L206" s="23" t="s">
        <v>20</v>
      </c>
      <c r="M206" s="93"/>
      <c r="N206" s="93"/>
      <c r="O206" s="18"/>
      <c r="P206" s="18"/>
      <c r="W206" s="19" t="s">
        <v>53</v>
      </c>
      <c r="X206" s="19" t="s">
        <v>21</v>
      </c>
      <c r="Y206" s="75" t="s">
        <v>6</v>
      </c>
      <c r="Z206" s="76" t="s">
        <v>54</v>
      </c>
      <c r="AA206" s="77" t="s">
        <v>55</v>
      </c>
      <c r="AB206" s="78" t="s">
        <v>56</v>
      </c>
      <c r="AC206" s="77" t="s">
        <v>57</v>
      </c>
      <c r="AD206" s="99" t="s">
        <v>149</v>
      </c>
    </row>
    <row r="207" spans="1:30" ht="13" thickTop="1" x14ac:dyDescent="0.25">
      <c r="A207" s="38" t="s">
        <v>22</v>
      </c>
      <c r="B207" s="6">
        <v>16646</v>
      </c>
      <c r="C207" s="6">
        <v>537</v>
      </c>
      <c r="D207" s="6">
        <v>310</v>
      </c>
      <c r="E207" s="6">
        <v>36</v>
      </c>
      <c r="F207" s="6">
        <v>88</v>
      </c>
      <c r="G207" s="6">
        <v>480</v>
      </c>
      <c r="H207" s="6">
        <v>41</v>
      </c>
      <c r="I207" s="6">
        <v>91</v>
      </c>
      <c r="J207" s="6">
        <v>662</v>
      </c>
      <c r="K207" s="6">
        <v>115</v>
      </c>
      <c r="L207" s="6">
        <v>83</v>
      </c>
      <c r="M207" s="94">
        <v>7.6</v>
      </c>
      <c r="N207" s="94">
        <v>8</v>
      </c>
      <c r="O207" s="34">
        <v>1.9770000000000001</v>
      </c>
      <c r="P207" s="34">
        <v>1.8859999999999999</v>
      </c>
      <c r="W207" s="37">
        <v>16059</v>
      </c>
      <c r="X207" s="7">
        <f t="shared" ref="X207:X218" si="101">W207/B207</f>
        <v>0.96473627297849329</v>
      </c>
      <c r="Y207" s="79">
        <f>C207/$C$2</f>
        <v>0.61371428571428577</v>
      </c>
      <c r="Z207" s="80">
        <f>(C207*D207)/1000</f>
        <v>166.47</v>
      </c>
      <c r="AA207" s="81">
        <f>(Z207)/$E$3</f>
        <v>0.4756285714285714</v>
      </c>
      <c r="AB207" s="82">
        <f>(C207*G207)/1000</f>
        <v>257.76</v>
      </c>
      <c r="AC207" s="81">
        <f>(AB207)/$G$3</f>
        <v>0.73645714285714281</v>
      </c>
      <c r="AD207" s="101">
        <f>(0.8*C207*G207)/60</f>
        <v>3436.8</v>
      </c>
    </row>
    <row r="208" spans="1:30" x14ac:dyDescent="0.25">
      <c r="A208" s="38" t="s">
        <v>23</v>
      </c>
      <c r="B208" s="6">
        <v>14623</v>
      </c>
      <c r="C208" s="6">
        <v>504</v>
      </c>
      <c r="D208" s="6">
        <v>280</v>
      </c>
      <c r="E208" s="6">
        <v>58</v>
      </c>
      <c r="F208" s="6">
        <v>79</v>
      </c>
      <c r="G208" s="6">
        <v>560</v>
      </c>
      <c r="H208" s="6">
        <v>28</v>
      </c>
      <c r="I208" s="6">
        <v>95</v>
      </c>
      <c r="J208" s="6">
        <v>989</v>
      </c>
      <c r="K208" s="6">
        <v>165</v>
      </c>
      <c r="L208" s="6">
        <v>83</v>
      </c>
      <c r="M208" s="94">
        <v>7</v>
      </c>
      <c r="N208" s="94">
        <v>8</v>
      </c>
      <c r="O208" s="34">
        <v>2.016</v>
      </c>
      <c r="P208" s="34">
        <v>2.0049999999999999</v>
      </c>
      <c r="W208" s="6">
        <v>13691</v>
      </c>
      <c r="X208" s="7">
        <f t="shared" si="101"/>
        <v>0.93626478834712434</v>
      </c>
      <c r="Y208" s="79">
        <f t="shared" ref="Y208:Y218" si="102">C208/$C$2</f>
        <v>0.57599999999999996</v>
      </c>
      <c r="Z208" s="80">
        <f t="shared" ref="Z208:Z218" si="103">(C208*D208)/1000</f>
        <v>141.12</v>
      </c>
      <c r="AA208" s="81">
        <f t="shared" ref="AA208:AA218" si="104">(Z208)/$E$3</f>
        <v>0.4032</v>
      </c>
      <c r="AB208" s="82">
        <f t="shared" ref="AB208:AB218" si="105">(C208*G208)/1000</f>
        <v>282.24</v>
      </c>
      <c r="AC208" s="81">
        <f t="shared" ref="AC208:AC218" si="106">(AB208)/$G$3</f>
        <v>0.80640000000000001</v>
      </c>
      <c r="AD208" s="101">
        <f t="shared" ref="AD208:AD218" si="107">(0.8*C208*G208)/60</f>
        <v>3763.2000000000003</v>
      </c>
    </row>
    <row r="209" spans="1:30" x14ac:dyDescent="0.25">
      <c r="A209" s="38" t="s">
        <v>24</v>
      </c>
      <c r="B209" s="6">
        <v>12905</v>
      </c>
      <c r="C209" s="6">
        <v>416</v>
      </c>
      <c r="D209" s="6">
        <v>383</v>
      </c>
      <c r="E209" s="6">
        <v>59</v>
      </c>
      <c r="F209" s="6">
        <v>85</v>
      </c>
      <c r="G209" s="6">
        <v>550</v>
      </c>
      <c r="H209" s="6">
        <v>25</v>
      </c>
      <c r="I209" s="6">
        <v>96</v>
      </c>
      <c r="J209" s="6">
        <v>1054</v>
      </c>
      <c r="K209" s="6">
        <v>187</v>
      </c>
      <c r="L209" s="6">
        <v>82</v>
      </c>
      <c r="M209" s="94">
        <v>7.6</v>
      </c>
      <c r="N209" s="94">
        <v>8</v>
      </c>
      <c r="O209" s="34">
        <v>1.9359999999999999</v>
      </c>
      <c r="P209" s="34">
        <v>1.9930000000000001</v>
      </c>
      <c r="W209" s="6">
        <v>13628</v>
      </c>
      <c r="X209" s="7">
        <f t="shared" si="101"/>
        <v>1.0560247965904688</v>
      </c>
      <c r="Y209" s="79">
        <f t="shared" si="102"/>
        <v>0.47542857142857142</v>
      </c>
      <c r="Z209" s="80">
        <f t="shared" si="103"/>
        <v>159.328</v>
      </c>
      <c r="AA209" s="81">
        <f t="shared" si="104"/>
        <v>0.45522285714285715</v>
      </c>
      <c r="AB209" s="82">
        <f t="shared" si="105"/>
        <v>228.8</v>
      </c>
      <c r="AC209" s="81">
        <f t="shared" si="106"/>
        <v>0.65371428571428569</v>
      </c>
      <c r="AD209" s="101">
        <f t="shared" si="107"/>
        <v>3050.6666666666665</v>
      </c>
    </row>
    <row r="210" spans="1:30" x14ac:dyDescent="0.25">
      <c r="A210" s="38" t="s">
        <v>25</v>
      </c>
      <c r="B210" s="6">
        <v>12792</v>
      </c>
      <c r="C210" s="6">
        <v>426</v>
      </c>
      <c r="D210" s="6">
        <v>214</v>
      </c>
      <c r="E210" s="6">
        <v>48</v>
      </c>
      <c r="F210" s="6">
        <v>78</v>
      </c>
      <c r="G210" s="6">
        <v>423</v>
      </c>
      <c r="H210" s="6">
        <v>24</v>
      </c>
      <c r="I210" s="6">
        <v>94</v>
      </c>
      <c r="J210" s="6">
        <v>696</v>
      </c>
      <c r="K210" s="6">
        <v>119</v>
      </c>
      <c r="L210" s="6">
        <v>83</v>
      </c>
      <c r="M210" s="94">
        <v>7.6</v>
      </c>
      <c r="N210" s="94">
        <v>8</v>
      </c>
      <c r="O210" s="34">
        <v>1.8580000000000001</v>
      </c>
      <c r="P210" s="34">
        <v>1.869</v>
      </c>
      <c r="W210" s="6">
        <v>16003</v>
      </c>
      <c r="X210" s="7">
        <f t="shared" si="101"/>
        <v>1.2510162601626016</v>
      </c>
      <c r="Y210" s="79">
        <f t="shared" si="102"/>
        <v>0.48685714285714288</v>
      </c>
      <c r="Z210" s="80">
        <f t="shared" si="103"/>
        <v>91.164000000000001</v>
      </c>
      <c r="AA210" s="81">
        <f t="shared" si="104"/>
        <v>0.26046857142857144</v>
      </c>
      <c r="AB210" s="82">
        <f t="shared" si="105"/>
        <v>180.19800000000001</v>
      </c>
      <c r="AC210" s="81">
        <f t="shared" si="106"/>
        <v>0.51485142857142863</v>
      </c>
      <c r="AD210" s="101">
        <f t="shared" si="107"/>
        <v>2402.64</v>
      </c>
    </row>
    <row r="211" spans="1:30" x14ac:dyDescent="0.25">
      <c r="A211" s="38" t="s">
        <v>26</v>
      </c>
      <c r="B211" s="6">
        <v>15178</v>
      </c>
      <c r="C211" s="6">
        <v>490</v>
      </c>
      <c r="D211" s="6">
        <v>240</v>
      </c>
      <c r="E211" s="6">
        <v>18</v>
      </c>
      <c r="F211" s="6">
        <v>92</v>
      </c>
      <c r="G211" s="6">
        <v>503</v>
      </c>
      <c r="H211" s="6">
        <v>19</v>
      </c>
      <c r="I211" s="6">
        <v>96</v>
      </c>
      <c r="J211" s="6">
        <v>807</v>
      </c>
      <c r="K211" s="6">
        <v>86</v>
      </c>
      <c r="L211" s="6">
        <v>89</v>
      </c>
      <c r="M211" s="94">
        <v>7.5</v>
      </c>
      <c r="N211" s="94">
        <v>8</v>
      </c>
      <c r="O211" s="34">
        <v>1.5669999999999999</v>
      </c>
      <c r="P211" s="34">
        <v>1.5289999999999999</v>
      </c>
      <c r="W211" s="6">
        <v>17108</v>
      </c>
      <c r="X211" s="7">
        <f t="shared" si="101"/>
        <v>1.1271577282909475</v>
      </c>
      <c r="Y211" s="79">
        <f t="shared" si="102"/>
        <v>0.56000000000000005</v>
      </c>
      <c r="Z211" s="80">
        <f t="shared" si="103"/>
        <v>117.6</v>
      </c>
      <c r="AA211" s="81">
        <f t="shared" si="104"/>
        <v>0.33599999999999997</v>
      </c>
      <c r="AB211" s="82">
        <f t="shared" si="105"/>
        <v>246.47</v>
      </c>
      <c r="AC211" s="81">
        <f t="shared" si="106"/>
        <v>0.70420000000000005</v>
      </c>
      <c r="AD211" s="101">
        <f t="shared" si="107"/>
        <v>3286.2666666666669</v>
      </c>
    </row>
    <row r="212" spans="1:30" x14ac:dyDescent="0.25">
      <c r="A212" s="38" t="s">
        <v>27</v>
      </c>
      <c r="B212" s="6">
        <v>12334</v>
      </c>
      <c r="C212" s="6">
        <v>411</v>
      </c>
      <c r="D212" s="6">
        <v>313</v>
      </c>
      <c r="E212" s="6">
        <v>36</v>
      </c>
      <c r="F212" s="2">
        <v>88</v>
      </c>
      <c r="G212" s="6">
        <v>991</v>
      </c>
      <c r="H212" s="6">
        <v>23</v>
      </c>
      <c r="I212" s="6">
        <v>96</v>
      </c>
      <c r="J212" s="6">
        <v>535</v>
      </c>
      <c r="K212" s="6">
        <v>80</v>
      </c>
      <c r="L212" s="6">
        <v>80</v>
      </c>
      <c r="M212" s="94">
        <v>7.4</v>
      </c>
      <c r="N212" s="94">
        <v>8.1999999999999993</v>
      </c>
      <c r="O212" s="34">
        <v>1.3</v>
      </c>
      <c r="P212" s="34">
        <v>1.238</v>
      </c>
      <c r="W212" s="6">
        <v>14504</v>
      </c>
      <c r="X212" s="7">
        <f t="shared" si="101"/>
        <v>1.1759364358683315</v>
      </c>
      <c r="Y212" s="79">
        <f t="shared" si="102"/>
        <v>0.4697142857142857</v>
      </c>
      <c r="Z212" s="80">
        <f t="shared" si="103"/>
        <v>128.643</v>
      </c>
      <c r="AA212" s="81">
        <f t="shared" si="104"/>
        <v>0.36755142857142858</v>
      </c>
      <c r="AB212" s="82">
        <f t="shared" si="105"/>
        <v>407.30099999999999</v>
      </c>
      <c r="AC212" s="81">
        <f t="shared" si="106"/>
        <v>1.1637171428571429</v>
      </c>
      <c r="AD212" s="101">
        <f t="shared" si="107"/>
        <v>5430.6799999999994</v>
      </c>
    </row>
    <row r="213" spans="1:30" x14ac:dyDescent="0.25">
      <c r="A213" s="38" t="s">
        <v>28</v>
      </c>
      <c r="B213" s="6">
        <v>13486</v>
      </c>
      <c r="C213" s="6">
        <v>434</v>
      </c>
      <c r="D213" s="6">
        <v>244</v>
      </c>
      <c r="E213" s="6">
        <v>38</v>
      </c>
      <c r="F213" s="6">
        <v>85</v>
      </c>
      <c r="G213" s="6">
        <v>413</v>
      </c>
      <c r="H213" s="6">
        <v>19</v>
      </c>
      <c r="I213" s="6">
        <v>95</v>
      </c>
      <c r="J213" s="6">
        <v>759</v>
      </c>
      <c r="K213" s="6">
        <v>86</v>
      </c>
      <c r="L213" s="6">
        <v>89</v>
      </c>
      <c r="M213" s="97">
        <v>7.4</v>
      </c>
      <c r="N213" s="97">
        <v>8.1999999999999993</v>
      </c>
      <c r="O213" s="44">
        <v>2.15</v>
      </c>
      <c r="P213" s="44">
        <v>1.32</v>
      </c>
      <c r="W213" s="6">
        <v>15762</v>
      </c>
      <c r="X213" s="7">
        <f t="shared" si="101"/>
        <v>1.1687676108557021</v>
      </c>
      <c r="Y213" s="79">
        <f t="shared" si="102"/>
        <v>0.496</v>
      </c>
      <c r="Z213" s="80">
        <f t="shared" si="103"/>
        <v>105.896</v>
      </c>
      <c r="AA213" s="81">
        <f t="shared" si="104"/>
        <v>0.30256</v>
      </c>
      <c r="AB213" s="82">
        <f t="shared" si="105"/>
        <v>179.24199999999999</v>
      </c>
      <c r="AC213" s="81">
        <f t="shared" si="106"/>
        <v>0.51212000000000002</v>
      </c>
      <c r="AD213" s="101">
        <f t="shared" si="107"/>
        <v>2389.8933333333334</v>
      </c>
    </row>
    <row r="214" spans="1:30" x14ac:dyDescent="0.25">
      <c r="A214" s="38" t="s">
        <v>29</v>
      </c>
      <c r="B214" s="6">
        <v>16612</v>
      </c>
      <c r="C214" s="6">
        <v>536</v>
      </c>
      <c r="D214" s="6">
        <v>210</v>
      </c>
      <c r="E214" s="6">
        <v>34</v>
      </c>
      <c r="F214" s="6">
        <v>84</v>
      </c>
      <c r="G214" s="6">
        <v>311</v>
      </c>
      <c r="H214" s="6">
        <v>22</v>
      </c>
      <c r="I214" s="6">
        <v>93</v>
      </c>
      <c r="J214" s="6">
        <v>498</v>
      </c>
      <c r="K214" s="6">
        <v>106</v>
      </c>
      <c r="L214" s="6">
        <v>79</v>
      </c>
      <c r="M214" s="94">
        <v>7.6</v>
      </c>
      <c r="N214" s="94">
        <v>8.1</v>
      </c>
      <c r="O214" s="34">
        <v>1.2809999999999999</v>
      </c>
      <c r="P214" s="34">
        <v>1.198</v>
      </c>
      <c r="W214" s="6">
        <v>13113</v>
      </c>
      <c r="X214" s="7">
        <f t="shared" si="101"/>
        <v>0.78936913074885628</v>
      </c>
      <c r="Y214" s="79">
        <f t="shared" si="102"/>
        <v>0.61257142857142854</v>
      </c>
      <c r="Z214" s="80">
        <f t="shared" si="103"/>
        <v>112.56</v>
      </c>
      <c r="AA214" s="81">
        <f t="shared" si="104"/>
        <v>0.3216</v>
      </c>
      <c r="AB214" s="82">
        <f t="shared" si="105"/>
        <v>166.696</v>
      </c>
      <c r="AC214" s="81">
        <f t="shared" si="106"/>
        <v>0.47627428571428571</v>
      </c>
      <c r="AD214" s="101">
        <f t="shared" si="107"/>
        <v>2222.6133333333337</v>
      </c>
    </row>
    <row r="215" spans="1:30" x14ac:dyDescent="0.25">
      <c r="A215" s="38" t="s">
        <v>30</v>
      </c>
      <c r="B215" s="6">
        <v>14696</v>
      </c>
      <c r="C215" s="6">
        <v>490</v>
      </c>
      <c r="D215" s="6">
        <v>333</v>
      </c>
      <c r="E215" s="6">
        <v>64</v>
      </c>
      <c r="F215" s="6">
        <v>81</v>
      </c>
      <c r="G215" s="6">
        <v>588</v>
      </c>
      <c r="H215" s="6">
        <v>32</v>
      </c>
      <c r="I215" s="6">
        <v>95</v>
      </c>
      <c r="J215" s="6">
        <v>927</v>
      </c>
      <c r="K215" s="6">
        <v>133</v>
      </c>
      <c r="L215" s="6">
        <v>86</v>
      </c>
      <c r="M215" s="94">
        <v>7</v>
      </c>
      <c r="N215" s="94">
        <v>7.5</v>
      </c>
      <c r="O215" s="34">
        <v>1.498</v>
      </c>
      <c r="P215" s="34">
        <v>1.143</v>
      </c>
      <c r="W215" s="6">
        <v>11268</v>
      </c>
      <c r="X215" s="7">
        <f t="shared" si="101"/>
        <v>0.76673924877517696</v>
      </c>
      <c r="Y215" s="79">
        <f t="shared" si="102"/>
        <v>0.56000000000000005</v>
      </c>
      <c r="Z215" s="80">
        <f t="shared" si="103"/>
        <v>163.16999999999999</v>
      </c>
      <c r="AA215" s="81">
        <f t="shared" si="104"/>
        <v>0.46619999999999995</v>
      </c>
      <c r="AB215" s="82">
        <f t="shared" si="105"/>
        <v>288.12</v>
      </c>
      <c r="AC215" s="81">
        <f t="shared" si="106"/>
        <v>0.82320000000000004</v>
      </c>
      <c r="AD215" s="101">
        <f t="shared" si="107"/>
        <v>3841.6</v>
      </c>
    </row>
    <row r="216" spans="1:30" x14ac:dyDescent="0.25">
      <c r="A216" s="38" t="s">
        <v>31</v>
      </c>
      <c r="B216" s="6">
        <v>21972</v>
      </c>
      <c r="C216" s="6">
        <v>709</v>
      </c>
      <c r="D216" s="6">
        <v>180</v>
      </c>
      <c r="E216" s="6">
        <v>36</v>
      </c>
      <c r="F216" s="6">
        <v>80</v>
      </c>
      <c r="G216" s="6">
        <v>340</v>
      </c>
      <c r="H216" s="6">
        <v>30</v>
      </c>
      <c r="I216" s="6">
        <v>91</v>
      </c>
      <c r="J216" s="6">
        <v>446</v>
      </c>
      <c r="K216" s="6">
        <v>106</v>
      </c>
      <c r="L216" s="6">
        <v>76</v>
      </c>
      <c r="M216" s="94">
        <v>7.7</v>
      </c>
      <c r="N216" s="94">
        <v>7.5</v>
      </c>
      <c r="O216" s="34">
        <v>1.4470000000000001</v>
      </c>
      <c r="P216" s="34">
        <v>1.381</v>
      </c>
      <c r="W216" s="6">
        <v>12378</v>
      </c>
      <c r="X216" s="7">
        <f t="shared" si="101"/>
        <v>0.56335335882031679</v>
      </c>
      <c r="Y216" s="79">
        <f t="shared" si="102"/>
        <v>0.81028571428571428</v>
      </c>
      <c r="Z216" s="80">
        <f t="shared" si="103"/>
        <v>127.62</v>
      </c>
      <c r="AA216" s="81">
        <f t="shared" si="104"/>
        <v>0.36462857142857147</v>
      </c>
      <c r="AB216" s="82">
        <f t="shared" si="105"/>
        <v>241.06</v>
      </c>
      <c r="AC216" s="81">
        <f t="shared" si="106"/>
        <v>0.6887428571428571</v>
      </c>
      <c r="AD216" s="101">
        <f t="shared" si="107"/>
        <v>3214.1333333333337</v>
      </c>
    </row>
    <row r="217" spans="1:30" x14ac:dyDescent="0.25">
      <c r="A217" s="38" t="s">
        <v>32</v>
      </c>
      <c r="B217" s="6">
        <v>19735</v>
      </c>
      <c r="C217" s="6">
        <v>658</v>
      </c>
      <c r="D217" s="6">
        <v>195</v>
      </c>
      <c r="E217" s="6">
        <v>37</v>
      </c>
      <c r="F217" s="6">
        <v>81</v>
      </c>
      <c r="G217" s="6">
        <v>278</v>
      </c>
      <c r="H217" s="6">
        <v>22</v>
      </c>
      <c r="I217" s="6">
        <v>92</v>
      </c>
      <c r="J217" s="6">
        <v>451</v>
      </c>
      <c r="K217" s="6">
        <v>82</v>
      </c>
      <c r="L217" s="6">
        <v>82</v>
      </c>
      <c r="M217" s="94">
        <v>7.7</v>
      </c>
      <c r="N217" s="94">
        <v>7.7</v>
      </c>
      <c r="O217" s="34">
        <v>1.8280000000000001</v>
      </c>
      <c r="P217" s="34">
        <v>1.5109999999999999</v>
      </c>
      <c r="W217" s="6">
        <v>12092</v>
      </c>
      <c r="X217" s="7">
        <f t="shared" si="101"/>
        <v>0.61271852039523689</v>
      </c>
      <c r="Y217" s="79">
        <f t="shared" si="102"/>
        <v>0.752</v>
      </c>
      <c r="Z217" s="80">
        <f t="shared" si="103"/>
        <v>128.31</v>
      </c>
      <c r="AA217" s="81">
        <f t="shared" si="104"/>
        <v>0.36659999999999998</v>
      </c>
      <c r="AB217" s="82">
        <f t="shared" si="105"/>
        <v>182.92400000000001</v>
      </c>
      <c r="AC217" s="81">
        <f t="shared" si="106"/>
        <v>0.52263999999999999</v>
      </c>
      <c r="AD217" s="101">
        <f t="shared" si="107"/>
        <v>2438.9866666666662</v>
      </c>
    </row>
    <row r="218" spans="1:30" ht="13" thickBot="1" x14ac:dyDescent="0.3">
      <c r="A218" s="38" t="s">
        <v>33</v>
      </c>
      <c r="B218" s="6">
        <v>17795</v>
      </c>
      <c r="C218" s="6">
        <v>574</v>
      </c>
      <c r="D218" s="6">
        <v>200</v>
      </c>
      <c r="E218" s="6">
        <v>65</v>
      </c>
      <c r="F218" s="6">
        <v>68</v>
      </c>
      <c r="G218" s="6">
        <v>290</v>
      </c>
      <c r="H218" s="6">
        <v>33</v>
      </c>
      <c r="I218" s="6">
        <v>89</v>
      </c>
      <c r="J218" s="6">
        <v>644</v>
      </c>
      <c r="K218" s="6">
        <v>149</v>
      </c>
      <c r="L218" s="6">
        <v>77</v>
      </c>
      <c r="M218" s="94">
        <v>7.9</v>
      </c>
      <c r="N218" s="94">
        <v>7.6</v>
      </c>
      <c r="O218" s="34">
        <v>1.7569999999999999</v>
      </c>
      <c r="P218" s="34">
        <v>1.766</v>
      </c>
      <c r="W218" s="6">
        <v>12364</v>
      </c>
      <c r="X218" s="7">
        <f t="shared" si="101"/>
        <v>0.69480191064905872</v>
      </c>
      <c r="Y218" s="79">
        <f t="shared" si="102"/>
        <v>0.65600000000000003</v>
      </c>
      <c r="Z218" s="80">
        <f t="shared" si="103"/>
        <v>114.8</v>
      </c>
      <c r="AA218" s="81">
        <f t="shared" si="104"/>
        <v>0.32800000000000001</v>
      </c>
      <c r="AB218" s="82">
        <f t="shared" si="105"/>
        <v>166.46</v>
      </c>
      <c r="AC218" s="81">
        <f t="shared" si="106"/>
        <v>0.47560000000000002</v>
      </c>
      <c r="AD218" s="101">
        <f t="shared" si="107"/>
        <v>2219.4666666666667</v>
      </c>
    </row>
    <row r="219" spans="1:30" ht="13" thickTop="1" x14ac:dyDescent="0.25">
      <c r="A219" s="39" t="s">
        <v>83</v>
      </c>
      <c r="B219" s="40">
        <f>SUM(B207:B218)</f>
        <v>188774</v>
      </c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96"/>
      <c r="N219" s="96"/>
      <c r="O219" s="43"/>
      <c r="P219" s="43"/>
      <c r="W219" s="40">
        <f>SUM(W207:W218)</f>
        <v>167970</v>
      </c>
      <c r="X219" s="41"/>
      <c r="Y219" s="83"/>
      <c r="Z219" s="84"/>
      <c r="AA219" s="85"/>
      <c r="AB219" s="86"/>
      <c r="AC219" s="85"/>
      <c r="AD219" s="103"/>
    </row>
    <row r="220" spans="1:30" ht="13" thickBot="1" x14ac:dyDescent="0.3">
      <c r="A220" s="11" t="s">
        <v>84</v>
      </c>
      <c r="B220" s="12">
        <f>AVERAGE(B207:B218)</f>
        <v>15731.166666666666</v>
      </c>
      <c r="C220" s="12">
        <f t="shared" ref="C220:P220" si="108">AVERAGE(C207:C218)</f>
        <v>515.41666666666663</v>
      </c>
      <c r="D220" s="12">
        <f t="shared" si="108"/>
        <v>258.5</v>
      </c>
      <c r="E220" s="12">
        <f>AVERAGE(E207:E218)</f>
        <v>44.083333333333336</v>
      </c>
      <c r="F220" s="12">
        <f>AVERAGE(F207:F218)</f>
        <v>82.416666666666671</v>
      </c>
      <c r="G220" s="12">
        <f>AVERAGE(G207:G218)</f>
        <v>477.25</v>
      </c>
      <c r="H220" s="12">
        <f>AVERAGE(H207:H218)</f>
        <v>26.5</v>
      </c>
      <c r="I220" s="12">
        <f>AVERAGE(I207:I218)</f>
        <v>93.583333333333329</v>
      </c>
      <c r="J220" s="12">
        <f t="shared" si="108"/>
        <v>705.66666666666663</v>
      </c>
      <c r="K220" s="12">
        <f>AVERAGE(K207:K218)</f>
        <v>117.83333333333333</v>
      </c>
      <c r="L220" s="12">
        <f>AVERAGE(L207:L218)</f>
        <v>82.416666666666671</v>
      </c>
      <c r="M220" s="26">
        <f t="shared" si="108"/>
        <v>7.5</v>
      </c>
      <c r="N220" s="26">
        <f t="shared" si="108"/>
        <v>7.8999999999999995</v>
      </c>
      <c r="O220" s="36">
        <f t="shared" si="108"/>
        <v>1.7179166666666668</v>
      </c>
      <c r="P220" s="36">
        <f t="shared" si="108"/>
        <v>1.5699166666666666</v>
      </c>
      <c r="W220" s="12">
        <f>AVERAGE(W207:W218)</f>
        <v>13997.5</v>
      </c>
      <c r="X220" s="26">
        <f>AVERAGE(X207:X218)</f>
        <v>0.92557383854019293</v>
      </c>
      <c r="Y220" s="79">
        <f t="shared" ref="Y220" si="109">C220/$C$2</f>
        <v>0.58904761904761904</v>
      </c>
      <c r="Z220" s="80">
        <f t="shared" ref="Z220" si="110">(C220*D220)/1000</f>
        <v>133.2352083333333</v>
      </c>
      <c r="AA220" s="87">
        <f t="shared" ref="AA220" si="111">(Z220)/$E$3</f>
        <v>0.38067202380952375</v>
      </c>
      <c r="AB220" s="82">
        <f t="shared" ref="AB220" si="112">(C220*G220)/1000</f>
        <v>245.98260416666665</v>
      </c>
      <c r="AC220" s="87">
        <f t="shared" ref="AC220" si="113">(AB220)/$G$3</f>
        <v>0.70280744047619037</v>
      </c>
      <c r="AD220" s="104">
        <f>AVERAGE(AD207:AD218)</f>
        <v>3141.4122222222218</v>
      </c>
    </row>
    <row r="221" spans="1:30" ht="13" thickTop="1" x14ac:dyDescent="0.25"/>
    <row r="222" spans="1:30" ht="13" thickBot="1" x14ac:dyDescent="0.3"/>
    <row r="223" spans="1:30" ht="13" thickTop="1" x14ac:dyDescent="0.25">
      <c r="A223" s="20" t="s">
        <v>5</v>
      </c>
      <c r="B223" s="21" t="s">
        <v>6</v>
      </c>
      <c r="C223" s="21" t="s">
        <v>6</v>
      </c>
      <c r="D223" s="32" t="s">
        <v>8</v>
      </c>
      <c r="E223" s="21" t="s">
        <v>9</v>
      </c>
      <c r="F223" s="21" t="s">
        <v>2</v>
      </c>
      <c r="G223" s="21" t="s">
        <v>10</v>
      </c>
      <c r="H223" s="21" t="s">
        <v>11</v>
      </c>
      <c r="I223" s="21" t="s">
        <v>3</v>
      </c>
      <c r="J223" s="21" t="s">
        <v>12</v>
      </c>
      <c r="K223" s="21" t="s">
        <v>13</v>
      </c>
      <c r="L223" s="21" t="s">
        <v>14</v>
      </c>
      <c r="M223" s="91" t="s">
        <v>66</v>
      </c>
      <c r="N223" s="92" t="s">
        <v>67</v>
      </c>
      <c r="O223" s="32" t="s">
        <v>68</v>
      </c>
      <c r="P223" s="21" t="s">
        <v>69</v>
      </c>
      <c r="W223" s="22" t="s">
        <v>48</v>
      </c>
      <c r="X223" s="22" t="s">
        <v>41</v>
      </c>
      <c r="Y223" s="71" t="s">
        <v>49</v>
      </c>
      <c r="Z223" s="72" t="s">
        <v>50</v>
      </c>
      <c r="AA223" s="73" t="s">
        <v>51</v>
      </c>
      <c r="AB223" s="74" t="s">
        <v>49</v>
      </c>
      <c r="AC223" s="73" t="s">
        <v>49</v>
      </c>
      <c r="AD223" s="71" t="s">
        <v>148</v>
      </c>
    </row>
    <row r="224" spans="1:30" ht="13" thickBot="1" x14ac:dyDescent="0.3">
      <c r="A224" s="17" t="s">
        <v>85</v>
      </c>
      <c r="B224" s="18" t="s">
        <v>17</v>
      </c>
      <c r="C224" s="19" t="s">
        <v>18</v>
      </c>
      <c r="D224" s="18" t="s">
        <v>19</v>
      </c>
      <c r="E224" s="18" t="s">
        <v>19</v>
      </c>
      <c r="F224" s="23" t="s">
        <v>20</v>
      </c>
      <c r="G224" s="18" t="s">
        <v>19</v>
      </c>
      <c r="H224" s="18" t="s">
        <v>19</v>
      </c>
      <c r="I224" s="23" t="s">
        <v>20</v>
      </c>
      <c r="J224" s="18" t="s">
        <v>19</v>
      </c>
      <c r="K224" s="18" t="s">
        <v>19</v>
      </c>
      <c r="L224" s="23" t="s">
        <v>20</v>
      </c>
      <c r="M224" s="93"/>
      <c r="N224" s="93"/>
      <c r="O224" s="18"/>
      <c r="P224" s="18"/>
      <c r="W224" s="19" t="s">
        <v>53</v>
      </c>
      <c r="X224" s="19" t="s">
        <v>21</v>
      </c>
      <c r="Y224" s="75" t="s">
        <v>6</v>
      </c>
      <c r="Z224" s="76" t="s">
        <v>54</v>
      </c>
      <c r="AA224" s="77" t="s">
        <v>55</v>
      </c>
      <c r="AB224" s="78" t="s">
        <v>56</v>
      </c>
      <c r="AC224" s="77" t="s">
        <v>57</v>
      </c>
      <c r="AD224" s="99" t="s">
        <v>149</v>
      </c>
    </row>
    <row r="225" spans="1:30" ht="13" thickTop="1" x14ac:dyDescent="0.25">
      <c r="A225" s="38" t="s">
        <v>22</v>
      </c>
      <c r="B225" s="6">
        <v>17252</v>
      </c>
      <c r="C225" s="6">
        <v>557</v>
      </c>
      <c r="D225" s="6">
        <v>256</v>
      </c>
      <c r="E225" s="6">
        <v>30</v>
      </c>
      <c r="F225" s="6">
        <v>88</v>
      </c>
      <c r="G225" s="6">
        <v>445</v>
      </c>
      <c r="H225" s="6">
        <v>25</v>
      </c>
      <c r="I225" s="6">
        <v>94</v>
      </c>
      <c r="J225" s="6">
        <v>757</v>
      </c>
      <c r="K225" s="6">
        <v>118</v>
      </c>
      <c r="L225" s="6">
        <v>84</v>
      </c>
      <c r="M225" s="94">
        <v>8.1</v>
      </c>
      <c r="N225" s="94">
        <v>7.8</v>
      </c>
      <c r="O225" s="34">
        <v>1.4590000000000001</v>
      </c>
      <c r="P225" s="34">
        <v>1.4930000000000001</v>
      </c>
      <c r="W225" s="37">
        <v>12081</v>
      </c>
      <c r="X225" s="7">
        <f t="shared" ref="X225:X236" si="114">W225/B225</f>
        <v>0.70026663575237658</v>
      </c>
      <c r="Y225" s="79">
        <f>C225/$C$2</f>
        <v>0.63657142857142857</v>
      </c>
      <c r="Z225" s="80">
        <f>(C225*D225)/1000</f>
        <v>142.59200000000001</v>
      </c>
      <c r="AA225" s="81">
        <f>(Z225)/$E$3</f>
        <v>0.40740571428571432</v>
      </c>
      <c r="AB225" s="82">
        <f>(C225*G225)/1000</f>
        <v>247.86500000000001</v>
      </c>
      <c r="AC225" s="81">
        <f>(AB225)/$G$3</f>
        <v>0.70818571428571431</v>
      </c>
      <c r="AD225" s="101">
        <f>(0.8*C225*G225)/60</f>
        <v>3304.8666666666668</v>
      </c>
    </row>
    <row r="226" spans="1:30" x14ac:dyDescent="0.25">
      <c r="A226" s="38" t="s">
        <v>23</v>
      </c>
      <c r="B226" s="6">
        <v>11486</v>
      </c>
      <c r="C226" s="6">
        <v>410</v>
      </c>
      <c r="D226" s="6">
        <v>281</v>
      </c>
      <c r="E226" s="6">
        <v>33</v>
      </c>
      <c r="F226" s="6">
        <v>88</v>
      </c>
      <c r="G226" s="6">
        <v>463</v>
      </c>
      <c r="H226" s="6">
        <v>21</v>
      </c>
      <c r="I226" s="6">
        <v>95</v>
      </c>
      <c r="J226" s="6">
        <v>857</v>
      </c>
      <c r="K226" s="6">
        <v>94</v>
      </c>
      <c r="L226" s="6">
        <v>89</v>
      </c>
      <c r="M226" s="94">
        <v>8</v>
      </c>
      <c r="N226" s="94">
        <v>7.7</v>
      </c>
      <c r="O226" s="34">
        <v>1.4179999999999999</v>
      </c>
      <c r="P226" s="34">
        <v>1.3</v>
      </c>
      <c r="W226" s="6">
        <v>10635</v>
      </c>
      <c r="X226" s="7">
        <f t="shared" si="114"/>
        <v>0.9259098032387254</v>
      </c>
      <c r="Y226" s="79">
        <f t="shared" ref="Y226:Y236" si="115">C226/$C$2</f>
        <v>0.46857142857142858</v>
      </c>
      <c r="Z226" s="80">
        <f t="shared" ref="Z226:Z236" si="116">(C226*D226)/1000</f>
        <v>115.21</v>
      </c>
      <c r="AA226" s="81">
        <f t="shared" ref="AA226:AA236" si="117">(Z226)/$E$3</f>
        <v>0.32917142857142856</v>
      </c>
      <c r="AB226" s="82">
        <f t="shared" ref="AB226:AB236" si="118">(C226*G226)/1000</f>
        <v>189.83</v>
      </c>
      <c r="AC226" s="81">
        <f t="shared" ref="AC226:AC236" si="119">(AB226)/$G$3</f>
        <v>0.54237142857142862</v>
      </c>
      <c r="AD226" s="101">
        <f t="shared" ref="AD226:AD236" si="120">(0.8*C226*G226)/60</f>
        <v>2531.0666666666666</v>
      </c>
    </row>
    <row r="227" spans="1:30" x14ac:dyDescent="0.25">
      <c r="A227" s="38" t="s">
        <v>24</v>
      </c>
      <c r="B227" s="6">
        <v>12737</v>
      </c>
      <c r="C227" s="6">
        <v>411</v>
      </c>
      <c r="D227" s="6">
        <v>265</v>
      </c>
      <c r="E227" s="6">
        <v>81</v>
      </c>
      <c r="F227" s="6">
        <v>70</v>
      </c>
      <c r="G227" s="6">
        <v>600</v>
      </c>
      <c r="H227" s="6">
        <v>74</v>
      </c>
      <c r="I227" s="6">
        <v>88</v>
      </c>
      <c r="J227" s="6">
        <v>908</v>
      </c>
      <c r="K227" s="6">
        <v>176</v>
      </c>
      <c r="L227" s="6">
        <v>81</v>
      </c>
      <c r="M227" s="94">
        <v>7.7</v>
      </c>
      <c r="N227" s="94">
        <v>7.9</v>
      </c>
      <c r="O227" s="34">
        <v>1.3460000000000001</v>
      </c>
      <c r="P227" s="34">
        <v>1.36</v>
      </c>
      <c r="W227" s="6">
        <v>14751</v>
      </c>
      <c r="X227" s="7">
        <f t="shared" si="114"/>
        <v>1.1581220067519824</v>
      </c>
      <c r="Y227" s="79">
        <f t="shared" si="115"/>
        <v>0.4697142857142857</v>
      </c>
      <c r="Z227" s="80">
        <f t="shared" si="116"/>
        <v>108.91500000000001</v>
      </c>
      <c r="AA227" s="81">
        <f t="shared" si="117"/>
        <v>0.31118571428571429</v>
      </c>
      <c r="AB227" s="82">
        <f t="shared" si="118"/>
        <v>246.6</v>
      </c>
      <c r="AC227" s="81">
        <f t="shared" si="119"/>
        <v>0.70457142857142852</v>
      </c>
      <c r="AD227" s="101">
        <f t="shared" si="120"/>
        <v>3288</v>
      </c>
    </row>
    <row r="228" spans="1:30" x14ac:dyDescent="0.25">
      <c r="A228" s="38" t="s">
        <v>25</v>
      </c>
      <c r="B228" s="6">
        <v>15936</v>
      </c>
      <c r="C228" s="6">
        <v>531</v>
      </c>
      <c r="D228" s="6">
        <v>220</v>
      </c>
      <c r="E228" s="6">
        <v>48</v>
      </c>
      <c r="F228" s="6">
        <v>78</v>
      </c>
      <c r="G228" s="6">
        <v>495</v>
      </c>
      <c r="H228" s="6">
        <v>33</v>
      </c>
      <c r="I228" s="6">
        <v>93</v>
      </c>
      <c r="J228" s="6">
        <v>794</v>
      </c>
      <c r="K228" s="6">
        <v>156</v>
      </c>
      <c r="L228" s="6">
        <v>80</v>
      </c>
      <c r="M228" s="94">
        <v>7.6</v>
      </c>
      <c r="N228" s="94">
        <v>7.8</v>
      </c>
      <c r="O228" s="34">
        <v>1.4610000000000001</v>
      </c>
      <c r="P228" s="34">
        <v>1.054</v>
      </c>
      <c r="W228" s="6">
        <v>16668</v>
      </c>
      <c r="X228" s="7">
        <f t="shared" si="114"/>
        <v>1.0459337349397591</v>
      </c>
      <c r="Y228" s="79">
        <f t="shared" si="115"/>
        <v>0.60685714285714287</v>
      </c>
      <c r="Z228" s="80">
        <f t="shared" si="116"/>
        <v>116.82</v>
      </c>
      <c r="AA228" s="81">
        <f t="shared" si="117"/>
        <v>0.33377142857142855</v>
      </c>
      <c r="AB228" s="82">
        <f t="shared" si="118"/>
        <v>262.84500000000003</v>
      </c>
      <c r="AC228" s="81">
        <f t="shared" si="119"/>
        <v>0.75098571428571437</v>
      </c>
      <c r="AD228" s="101">
        <f t="shared" si="120"/>
        <v>3504.6</v>
      </c>
    </row>
    <row r="229" spans="1:30" x14ac:dyDescent="0.25">
      <c r="A229" s="38" t="s">
        <v>26</v>
      </c>
      <c r="B229" s="6">
        <v>10807</v>
      </c>
      <c r="C229" s="6">
        <v>349</v>
      </c>
      <c r="D229" s="6">
        <v>375</v>
      </c>
      <c r="E229" s="6">
        <v>60</v>
      </c>
      <c r="F229" s="6">
        <v>84</v>
      </c>
      <c r="G229" s="6">
        <v>740</v>
      </c>
      <c r="H229" s="6">
        <v>35</v>
      </c>
      <c r="I229" s="6">
        <v>95</v>
      </c>
      <c r="J229" s="6">
        <v>1365</v>
      </c>
      <c r="K229" s="6">
        <v>140</v>
      </c>
      <c r="L229" s="6">
        <v>90</v>
      </c>
      <c r="M229" s="94">
        <v>7.4</v>
      </c>
      <c r="N229" s="94">
        <v>7.5</v>
      </c>
      <c r="O229" s="34">
        <v>1.65</v>
      </c>
      <c r="P229" s="34">
        <v>1.52</v>
      </c>
      <c r="Q229" t="s">
        <v>86</v>
      </c>
      <c r="W229" s="6">
        <v>15468</v>
      </c>
      <c r="X229" s="7">
        <f t="shared" si="114"/>
        <v>1.4312945313222911</v>
      </c>
      <c r="Y229" s="79">
        <f t="shared" si="115"/>
        <v>0.39885714285714285</v>
      </c>
      <c r="Z229" s="80">
        <f t="shared" si="116"/>
        <v>130.875</v>
      </c>
      <c r="AA229" s="81">
        <f t="shared" si="117"/>
        <v>0.37392857142857144</v>
      </c>
      <c r="AB229" s="82">
        <f t="shared" si="118"/>
        <v>258.26</v>
      </c>
      <c r="AC229" s="81">
        <f t="shared" si="119"/>
        <v>0.73788571428571426</v>
      </c>
      <c r="AD229" s="101">
        <f t="shared" si="120"/>
        <v>3443.4666666666667</v>
      </c>
    </row>
    <row r="230" spans="1:30" x14ac:dyDescent="0.25">
      <c r="A230" s="38" t="s">
        <v>27</v>
      </c>
      <c r="B230" s="6">
        <v>10251</v>
      </c>
      <c r="C230" s="6">
        <v>342</v>
      </c>
      <c r="D230" s="6">
        <v>292</v>
      </c>
      <c r="E230" s="6">
        <v>35</v>
      </c>
      <c r="F230" s="2">
        <v>88</v>
      </c>
      <c r="G230" s="6">
        <v>525</v>
      </c>
      <c r="H230" s="6">
        <v>20</v>
      </c>
      <c r="I230" s="6">
        <v>96</v>
      </c>
      <c r="J230" s="6">
        <v>794</v>
      </c>
      <c r="K230" s="6">
        <v>85</v>
      </c>
      <c r="L230" s="6">
        <v>85</v>
      </c>
      <c r="M230" s="94">
        <v>7.5</v>
      </c>
      <c r="N230" s="94">
        <v>7.6</v>
      </c>
      <c r="O230" s="34">
        <v>1.48</v>
      </c>
      <c r="P230" s="34">
        <v>1.387</v>
      </c>
      <c r="W230" s="6">
        <v>12269</v>
      </c>
      <c r="X230" s="7">
        <f t="shared" si="114"/>
        <v>1.1968588430397034</v>
      </c>
      <c r="Y230" s="79">
        <f t="shared" si="115"/>
        <v>0.39085714285714285</v>
      </c>
      <c r="Z230" s="80">
        <f t="shared" si="116"/>
        <v>99.864000000000004</v>
      </c>
      <c r="AA230" s="81">
        <f t="shared" si="117"/>
        <v>0.28532571428571429</v>
      </c>
      <c r="AB230" s="82">
        <f t="shared" si="118"/>
        <v>179.55</v>
      </c>
      <c r="AC230" s="81">
        <f t="shared" si="119"/>
        <v>0.51300000000000001</v>
      </c>
      <c r="AD230" s="101">
        <f t="shared" si="120"/>
        <v>2394</v>
      </c>
    </row>
    <row r="231" spans="1:30" x14ac:dyDescent="0.25">
      <c r="A231" s="38" t="s">
        <v>28</v>
      </c>
      <c r="B231" s="6">
        <v>9993</v>
      </c>
      <c r="C231" s="6">
        <v>322</v>
      </c>
      <c r="D231" s="6">
        <v>245</v>
      </c>
      <c r="E231" s="6">
        <v>24</v>
      </c>
      <c r="F231" s="6">
        <v>90</v>
      </c>
      <c r="G231" s="6">
        <v>630</v>
      </c>
      <c r="H231" s="6">
        <v>22</v>
      </c>
      <c r="I231" s="6">
        <v>97</v>
      </c>
      <c r="J231" s="6">
        <v>810</v>
      </c>
      <c r="K231" s="6">
        <v>98</v>
      </c>
      <c r="L231" s="6">
        <v>88</v>
      </c>
      <c r="M231" s="97">
        <v>7.2</v>
      </c>
      <c r="N231" s="97">
        <v>7.6</v>
      </c>
      <c r="O231" s="44">
        <v>1.863</v>
      </c>
      <c r="P231" s="44">
        <v>1.4359999999999999</v>
      </c>
      <c r="W231" s="6">
        <v>18183</v>
      </c>
      <c r="X231" s="7">
        <f t="shared" si="114"/>
        <v>1.8195737015911138</v>
      </c>
      <c r="Y231" s="79">
        <f t="shared" si="115"/>
        <v>0.36799999999999999</v>
      </c>
      <c r="Z231" s="80">
        <f t="shared" si="116"/>
        <v>78.89</v>
      </c>
      <c r="AA231" s="81">
        <f t="shared" si="117"/>
        <v>0.22539999999999999</v>
      </c>
      <c r="AB231" s="82">
        <f t="shared" si="118"/>
        <v>202.86</v>
      </c>
      <c r="AC231" s="81">
        <f t="shared" si="119"/>
        <v>0.5796</v>
      </c>
      <c r="AD231" s="101">
        <f t="shared" si="120"/>
        <v>2704.8</v>
      </c>
    </row>
    <row r="232" spans="1:30" x14ac:dyDescent="0.25">
      <c r="A232" s="38" t="s">
        <v>29</v>
      </c>
      <c r="B232" s="6">
        <v>11759</v>
      </c>
      <c r="C232" s="6">
        <v>379</v>
      </c>
      <c r="D232" s="6">
        <v>195</v>
      </c>
      <c r="E232" s="6">
        <v>21</v>
      </c>
      <c r="F232" s="6">
        <v>89</v>
      </c>
      <c r="G232" s="6">
        <v>465</v>
      </c>
      <c r="H232" s="6">
        <v>17</v>
      </c>
      <c r="I232" s="6">
        <v>96</v>
      </c>
      <c r="J232" s="6">
        <v>647</v>
      </c>
      <c r="K232" s="6">
        <v>80</v>
      </c>
      <c r="L232" s="6">
        <v>88</v>
      </c>
      <c r="M232" s="94">
        <v>7.6</v>
      </c>
      <c r="N232" s="94">
        <v>7.6</v>
      </c>
      <c r="O232" s="34">
        <v>1.6140000000000001</v>
      </c>
      <c r="P232" s="34">
        <v>1.476</v>
      </c>
      <c r="W232" s="6">
        <v>16939</v>
      </c>
      <c r="X232" s="7">
        <f t="shared" si="114"/>
        <v>1.4405136491198232</v>
      </c>
      <c r="Y232" s="79">
        <f t="shared" si="115"/>
        <v>0.43314285714285716</v>
      </c>
      <c r="Z232" s="80">
        <f t="shared" si="116"/>
        <v>73.905000000000001</v>
      </c>
      <c r="AA232" s="81">
        <f t="shared" si="117"/>
        <v>0.21115714285714285</v>
      </c>
      <c r="AB232" s="82">
        <f t="shared" si="118"/>
        <v>176.23500000000001</v>
      </c>
      <c r="AC232" s="81">
        <f t="shared" si="119"/>
        <v>0.50352857142857144</v>
      </c>
      <c r="AD232" s="101">
        <f t="shared" si="120"/>
        <v>2349.8000000000002</v>
      </c>
    </row>
    <row r="233" spans="1:30" x14ac:dyDescent="0.25">
      <c r="A233" s="38" t="s">
        <v>30</v>
      </c>
      <c r="B233" s="6">
        <v>11322</v>
      </c>
      <c r="C233" s="6">
        <v>377</v>
      </c>
      <c r="D233" s="6">
        <v>180</v>
      </c>
      <c r="E233" s="6">
        <v>18</v>
      </c>
      <c r="F233" s="6">
        <v>90</v>
      </c>
      <c r="G233" s="6">
        <v>410</v>
      </c>
      <c r="H233" s="6">
        <v>10</v>
      </c>
      <c r="I233" s="6">
        <v>98</v>
      </c>
      <c r="J233" s="6">
        <v>584</v>
      </c>
      <c r="K233" s="6">
        <v>53</v>
      </c>
      <c r="L233" s="6">
        <v>91</v>
      </c>
      <c r="M233" s="94">
        <v>7.6</v>
      </c>
      <c r="N233" s="94">
        <v>7.6</v>
      </c>
      <c r="O233" s="34">
        <v>1.6839999999999999</v>
      </c>
      <c r="P233" s="34">
        <v>1.48</v>
      </c>
      <c r="W233" s="6">
        <v>18486</v>
      </c>
      <c r="X233" s="7">
        <f t="shared" si="114"/>
        <v>1.6327503974562798</v>
      </c>
      <c r="Y233" s="79">
        <f t="shared" si="115"/>
        <v>0.43085714285714288</v>
      </c>
      <c r="Z233" s="80">
        <f t="shared" si="116"/>
        <v>67.86</v>
      </c>
      <c r="AA233" s="81">
        <f t="shared" si="117"/>
        <v>0.19388571428571427</v>
      </c>
      <c r="AB233" s="82">
        <f t="shared" si="118"/>
        <v>154.57</v>
      </c>
      <c r="AC233" s="81">
        <f t="shared" si="119"/>
        <v>0.44162857142857143</v>
      </c>
      <c r="AD233" s="101">
        <f t="shared" si="120"/>
        <v>2060.9333333333334</v>
      </c>
    </row>
    <row r="234" spans="1:30" x14ac:dyDescent="0.25">
      <c r="A234" s="38" t="s">
        <v>31</v>
      </c>
      <c r="B234" s="6">
        <v>12934</v>
      </c>
      <c r="C234" s="6">
        <v>417</v>
      </c>
      <c r="D234" s="6">
        <v>219</v>
      </c>
      <c r="E234" s="6">
        <v>20</v>
      </c>
      <c r="F234" s="6">
        <v>91</v>
      </c>
      <c r="G234" s="6">
        <v>368</v>
      </c>
      <c r="H234" s="6">
        <v>17</v>
      </c>
      <c r="I234" s="6">
        <v>96</v>
      </c>
      <c r="J234" s="6">
        <v>767</v>
      </c>
      <c r="K234" s="6">
        <v>108</v>
      </c>
      <c r="L234" s="6">
        <v>86</v>
      </c>
      <c r="M234" s="94">
        <v>7.4</v>
      </c>
      <c r="N234" s="94">
        <v>7.3</v>
      </c>
      <c r="O234" s="34">
        <v>1.9159999999999999</v>
      </c>
      <c r="P234" s="34">
        <v>1.633</v>
      </c>
      <c r="W234" s="6">
        <v>16533</v>
      </c>
      <c r="X234" s="7">
        <f t="shared" si="114"/>
        <v>1.278258852636462</v>
      </c>
      <c r="Y234" s="79">
        <f t="shared" si="115"/>
        <v>0.47657142857142859</v>
      </c>
      <c r="Z234" s="80">
        <f t="shared" si="116"/>
        <v>91.322999999999993</v>
      </c>
      <c r="AA234" s="81">
        <f t="shared" si="117"/>
        <v>0.26092285714285712</v>
      </c>
      <c r="AB234" s="82">
        <f t="shared" si="118"/>
        <v>153.45599999999999</v>
      </c>
      <c r="AC234" s="81">
        <f t="shared" si="119"/>
        <v>0.43844571428571427</v>
      </c>
      <c r="AD234" s="101">
        <f t="shared" si="120"/>
        <v>2046.0800000000002</v>
      </c>
    </row>
    <row r="235" spans="1:30" x14ac:dyDescent="0.25">
      <c r="A235" s="38" t="s">
        <v>32</v>
      </c>
      <c r="B235" s="6">
        <v>11534</v>
      </c>
      <c r="C235" s="6">
        <v>384</v>
      </c>
      <c r="D235" s="6">
        <v>227</v>
      </c>
      <c r="E235" s="6">
        <v>40</v>
      </c>
      <c r="F235" s="6">
        <v>82</v>
      </c>
      <c r="G235" s="6">
        <v>455</v>
      </c>
      <c r="H235" s="6">
        <v>39</v>
      </c>
      <c r="I235" s="6">
        <v>91</v>
      </c>
      <c r="J235" s="6">
        <v>700</v>
      </c>
      <c r="K235" s="6">
        <v>131</v>
      </c>
      <c r="L235" s="6">
        <v>81</v>
      </c>
      <c r="M235" s="94">
        <v>7.2</v>
      </c>
      <c r="N235" s="94">
        <v>7</v>
      </c>
      <c r="O235" s="34">
        <v>1.9810000000000001</v>
      </c>
      <c r="P235" s="34">
        <v>1.8160000000000001</v>
      </c>
      <c r="W235" s="6">
        <v>15571</v>
      </c>
      <c r="X235" s="7">
        <f t="shared" si="114"/>
        <v>1.3500086700190741</v>
      </c>
      <c r="Y235" s="79">
        <f t="shared" si="115"/>
        <v>0.43885714285714283</v>
      </c>
      <c r="Z235" s="80">
        <f t="shared" si="116"/>
        <v>87.168000000000006</v>
      </c>
      <c r="AA235" s="81">
        <f t="shared" si="117"/>
        <v>0.24905142857142859</v>
      </c>
      <c r="AB235" s="82">
        <f t="shared" si="118"/>
        <v>174.72</v>
      </c>
      <c r="AC235" s="81">
        <f t="shared" si="119"/>
        <v>0.49919999999999998</v>
      </c>
      <c r="AD235" s="101">
        <f t="shared" si="120"/>
        <v>2329.6000000000004</v>
      </c>
    </row>
    <row r="236" spans="1:30" ht="13" thickBot="1" x14ac:dyDescent="0.3">
      <c r="A236" s="38" t="s">
        <v>33</v>
      </c>
      <c r="B236" s="6">
        <v>14310</v>
      </c>
      <c r="C236" s="6">
        <v>462</v>
      </c>
      <c r="D236" s="6">
        <v>283</v>
      </c>
      <c r="E236" s="6">
        <v>53</v>
      </c>
      <c r="F236" s="6">
        <v>81</v>
      </c>
      <c r="G236" s="6">
        <v>378</v>
      </c>
      <c r="H236" s="6">
        <v>41</v>
      </c>
      <c r="I236" s="6">
        <v>89</v>
      </c>
      <c r="J236" s="6">
        <v>555</v>
      </c>
      <c r="K236" s="6">
        <v>133</v>
      </c>
      <c r="L236" s="6">
        <v>76</v>
      </c>
      <c r="M236" s="94"/>
      <c r="N236" s="94"/>
      <c r="O236" s="34">
        <v>1.1759999999999999</v>
      </c>
      <c r="P236" s="34">
        <v>1.6319999999999999</v>
      </c>
      <c r="W236" s="6">
        <v>13546</v>
      </c>
      <c r="X236" s="7">
        <f t="shared" si="114"/>
        <v>0.94661076170510128</v>
      </c>
      <c r="Y236" s="79">
        <f t="shared" si="115"/>
        <v>0.52800000000000002</v>
      </c>
      <c r="Z236" s="80">
        <f t="shared" si="116"/>
        <v>130.74600000000001</v>
      </c>
      <c r="AA236" s="81">
        <f t="shared" si="117"/>
        <v>0.37356</v>
      </c>
      <c r="AB236" s="82">
        <f t="shared" si="118"/>
        <v>174.636</v>
      </c>
      <c r="AC236" s="81">
        <f t="shared" si="119"/>
        <v>0.49896000000000001</v>
      </c>
      <c r="AD236" s="101">
        <f t="shared" si="120"/>
        <v>2328.4800000000005</v>
      </c>
    </row>
    <row r="237" spans="1:30" ht="13" thickTop="1" x14ac:dyDescent="0.25">
      <c r="A237" s="39" t="s">
        <v>87</v>
      </c>
      <c r="B237" s="40">
        <f>SUM(B225:B236)</f>
        <v>150321</v>
      </c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96"/>
      <c r="N237" s="96"/>
      <c r="O237" s="43"/>
      <c r="P237" s="43"/>
      <c r="W237" s="40">
        <f>SUM(W225:W236)</f>
        <v>181130</v>
      </c>
      <c r="X237" s="41"/>
      <c r="Y237" s="83"/>
      <c r="Z237" s="84"/>
      <c r="AA237" s="85"/>
      <c r="AB237" s="86"/>
      <c r="AC237" s="85"/>
      <c r="AD237" s="103"/>
    </row>
    <row r="238" spans="1:30" ht="13" thickBot="1" x14ac:dyDescent="0.3">
      <c r="A238" s="11" t="s">
        <v>88</v>
      </c>
      <c r="B238" s="12">
        <f>AVERAGE(B225:B236)</f>
        <v>12526.75</v>
      </c>
      <c r="C238" s="12">
        <f t="shared" ref="C238:P238" si="121">AVERAGE(C225:C236)</f>
        <v>411.75</v>
      </c>
      <c r="D238" s="12">
        <f t="shared" si="121"/>
        <v>253.16666666666666</v>
      </c>
      <c r="E238" s="12">
        <f>AVERAGE(E225:E236)</f>
        <v>38.583333333333336</v>
      </c>
      <c r="F238" s="12">
        <f>AVERAGE(F225:F236)</f>
        <v>84.916666666666671</v>
      </c>
      <c r="G238" s="12">
        <f>AVERAGE(G225:G236)</f>
        <v>497.83333333333331</v>
      </c>
      <c r="H238" s="12">
        <f>AVERAGE(H225:H236)</f>
        <v>29.5</v>
      </c>
      <c r="I238" s="12">
        <f>AVERAGE(I225:I236)</f>
        <v>94</v>
      </c>
      <c r="J238" s="12">
        <f t="shared" si="121"/>
        <v>794.83333333333337</v>
      </c>
      <c r="K238" s="12">
        <f>AVERAGE(K225:K236)</f>
        <v>114.33333333333333</v>
      </c>
      <c r="L238" s="12">
        <f>AVERAGE(L225:L236)</f>
        <v>84.916666666666671</v>
      </c>
      <c r="M238" s="26">
        <f t="shared" si="121"/>
        <v>7.5727272727272741</v>
      </c>
      <c r="N238" s="26">
        <f t="shared" si="121"/>
        <v>7.581818181818182</v>
      </c>
      <c r="O238" s="36">
        <f t="shared" si="121"/>
        <v>1.5873333333333333</v>
      </c>
      <c r="P238" s="36">
        <f t="shared" si="121"/>
        <v>1.4655833333333332</v>
      </c>
      <c r="W238" s="12">
        <f>AVERAGE(W225:W236)</f>
        <v>15094.166666666666</v>
      </c>
      <c r="X238" s="26">
        <f>AVERAGE(X225:X236)</f>
        <v>1.2438417989643911</v>
      </c>
      <c r="Y238" s="79">
        <f t="shared" ref="Y238" si="122">C238/$C$2</f>
        <v>0.47057142857142858</v>
      </c>
      <c r="Z238" s="80">
        <f t="shared" ref="Z238" si="123">(C238*D238)/1000</f>
        <v>104.24137500000001</v>
      </c>
      <c r="AA238" s="87">
        <f t="shared" ref="AA238" si="124">(Z238)/$E$3</f>
        <v>0.2978325</v>
      </c>
      <c r="AB238" s="82">
        <f t="shared" ref="AB238" si="125">(C238*G238)/1000</f>
        <v>204.98287500000001</v>
      </c>
      <c r="AC238" s="87">
        <f t="shared" ref="AC238" si="126">(AB238)/$G$3</f>
        <v>0.58566535714285717</v>
      </c>
      <c r="AD238" s="104">
        <f>AVERAGE(AD225:AD236)</f>
        <v>2690.4744444444445</v>
      </c>
    </row>
    <row r="239" spans="1:30" ht="13" thickTop="1" x14ac:dyDescent="0.25"/>
    <row r="240" spans="1:30" ht="13" thickBot="1" x14ac:dyDescent="0.3"/>
    <row r="241" spans="1:30" ht="13" thickTop="1" x14ac:dyDescent="0.25">
      <c r="A241" s="20" t="s">
        <v>5</v>
      </c>
      <c r="B241" s="21" t="s">
        <v>6</v>
      </c>
      <c r="C241" s="21" t="s">
        <v>6</v>
      </c>
      <c r="D241" s="32" t="s">
        <v>8</v>
      </c>
      <c r="E241" s="21" t="s">
        <v>9</v>
      </c>
      <c r="F241" s="21" t="s">
        <v>2</v>
      </c>
      <c r="G241" s="21" t="s">
        <v>10</v>
      </c>
      <c r="H241" s="21" t="s">
        <v>11</v>
      </c>
      <c r="I241" s="21" t="s">
        <v>3</v>
      </c>
      <c r="J241" s="21" t="s">
        <v>12</v>
      </c>
      <c r="K241" s="21" t="s">
        <v>13</v>
      </c>
      <c r="L241" s="21" t="s">
        <v>14</v>
      </c>
      <c r="M241" s="91" t="s">
        <v>66</v>
      </c>
      <c r="N241" s="92" t="s">
        <v>67</v>
      </c>
      <c r="O241" s="32" t="s">
        <v>68</v>
      </c>
      <c r="P241" s="21" t="s">
        <v>69</v>
      </c>
      <c r="W241" s="22" t="s">
        <v>48</v>
      </c>
      <c r="X241" s="22" t="s">
        <v>41</v>
      </c>
      <c r="Y241" s="71" t="s">
        <v>49</v>
      </c>
      <c r="Z241" s="72" t="s">
        <v>50</v>
      </c>
      <c r="AA241" s="73" t="s">
        <v>51</v>
      </c>
      <c r="AB241" s="74" t="s">
        <v>49</v>
      </c>
      <c r="AC241" s="73" t="s">
        <v>49</v>
      </c>
      <c r="AD241" s="71" t="s">
        <v>148</v>
      </c>
    </row>
    <row r="242" spans="1:30" ht="13" thickBot="1" x14ac:dyDescent="0.3">
      <c r="A242" s="17" t="s">
        <v>89</v>
      </c>
      <c r="B242" s="18" t="s">
        <v>17</v>
      </c>
      <c r="C242" s="19" t="s">
        <v>18</v>
      </c>
      <c r="D242" s="18" t="s">
        <v>19</v>
      </c>
      <c r="E242" s="18" t="s">
        <v>19</v>
      </c>
      <c r="F242" s="23" t="s">
        <v>20</v>
      </c>
      <c r="G242" s="18" t="s">
        <v>19</v>
      </c>
      <c r="H242" s="18" t="s">
        <v>19</v>
      </c>
      <c r="I242" s="23" t="s">
        <v>20</v>
      </c>
      <c r="J242" s="18" t="s">
        <v>19</v>
      </c>
      <c r="K242" s="18" t="s">
        <v>19</v>
      </c>
      <c r="L242" s="23" t="s">
        <v>20</v>
      </c>
      <c r="M242" s="93"/>
      <c r="N242" s="93"/>
      <c r="O242" s="18"/>
      <c r="P242" s="18"/>
      <c r="W242" s="19" t="s">
        <v>53</v>
      </c>
      <c r="X242" s="19" t="s">
        <v>21</v>
      </c>
      <c r="Y242" s="75" t="s">
        <v>6</v>
      </c>
      <c r="Z242" s="76" t="s">
        <v>54</v>
      </c>
      <c r="AA242" s="77" t="s">
        <v>55</v>
      </c>
      <c r="AB242" s="78" t="s">
        <v>56</v>
      </c>
      <c r="AC242" s="77" t="s">
        <v>57</v>
      </c>
      <c r="AD242" s="99" t="s">
        <v>149</v>
      </c>
    </row>
    <row r="243" spans="1:30" ht="13" thickTop="1" x14ac:dyDescent="0.25">
      <c r="A243" s="38" t="s">
        <v>22</v>
      </c>
      <c r="B243" s="6">
        <v>17718</v>
      </c>
      <c r="C243" s="6">
        <v>572</v>
      </c>
      <c r="D243" s="6">
        <v>230</v>
      </c>
      <c r="E243" s="6">
        <v>55</v>
      </c>
      <c r="F243" s="6">
        <v>77</v>
      </c>
      <c r="G243" s="6">
        <v>430</v>
      </c>
      <c r="H243" s="6">
        <v>37</v>
      </c>
      <c r="I243" s="6">
        <v>91</v>
      </c>
      <c r="J243" s="6">
        <v>632</v>
      </c>
      <c r="K243" s="6">
        <v>125</v>
      </c>
      <c r="L243" s="6">
        <v>80</v>
      </c>
      <c r="M243" s="94"/>
      <c r="N243" s="94"/>
      <c r="O243" s="34">
        <v>1.4790000000000001</v>
      </c>
      <c r="P243" s="34">
        <v>1.28</v>
      </c>
      <c r="W243" s="37">
        <v>16621</v>
      </c>
      <c r="X243" s="7">
        <f t="shared" ref="X243:X254" si="127">W243/B243</f>
        <v>0.9380855627045942</v>
      </c>
      <c r="Y243" s="79">
        <f>C243/$C$2</f>
        <v>0.65371428571428569</v>
      </c>
      <c r="Z243" s="80">
        <f>(C243*D243)/1000</f>
        <v>131.56</v>
      </c>
      <c r="AA243" s="81">
        <f>(Z243)/$E$3</f>
        <v>0.37588571428571427</v>
      </c>
      <c r="AB243" s="82">
        <f>(C243*G243)/1000</f>
        <v>245.96</v>
      </c>
      <c r="AC243" s="81">
        <f>(AB243)/$G$3</f>
        <v>0.70274285714285711</v>
      </c>
      <c r="AD243" s="101">
        <f>(0.8*C243*G243)/60</f>
        <v>3279.4666666666667</v>
      </c>
    </row>
    <row r="244" spans="1:30" x14ac:dyDescent="0.25">
      <c r="A244" s="38" t="s">
        <v>23</v>
      </c>
      <c r="B244" s="6">
        <v>11846</v>
      </c>
      <c r="C244" s="6">
        <v>423</v>
      </c>
      <c r="D244" s="6">
        <v>254</v>
      </c>
      <c r="E244" s="6">
        <v>48</v>
      </c>
      <c r="F244" s="6">
        <v>81</v>
      </c>
      <c r="G244" s="6">
        <v>385</v>
      </c>
      <c r="H244" s="6">
        <v>41</v>
      </c>
      <c r="I244" s="6">
        <v>89</v>
      </c>
      <c r="J244" s="6">
        <v>615</v>
      </c>
      <c r="K244" s="6">
        <v>169</v>
      </c>
      <c r="L244" s="6">
        <v>73</v>
      </c>
      <c r="M244" s="94"/>
      <c r="N244" s="94"/>
      <c r="O244" s="34">
        <v>1.2030000000000001</v>
      </c>
      <c r="P244" s="34">
        <v>1.2889999999999999</v>
      </c>
      <c r="W244" s="6">
        <v>11826</v>
      </c>
      <c r="X244" s="7">
        <f t="shared" si="127"/>
        <v>0.99831166638527769</v>
      </c>
      <c r="Y244" s="79">
        <f t="shared" ref="Y244:Y254" si="128">C244/$C$2</f>
        <v>0.48342857142857143</v>
      </c>
      <c r="Z244" s="80">
        <f t="shared" ref="Z244:Z254" si="129">(C244*D244)/1000</f>
        <v>107.44199999999999</v>
      </c>
      <c r="AA244" s="81">
        <f t="shared" ref="AA244:AA254" si="130">(Z244)/$E$3</f>
        <v>0.30697714285714284</v>
      </c>
      <c r="AB244" s="82">
        <f t="shared" ref="AB244:AB254" si="131">(C244*G244)/1000</f>
        <v>162.85499999999999</v>
      </c>
      <c r="AC244" s="81">
        <f t="shared" ref="AC244:AC254" si="132">(AB244)/$G$3</f>
        <v>0.46529999999999999</v>
      </c>
      <c r="AD244" s="101">
        <f t="shared" ref="AD244:AD254" si="133">(0.8*C244*G244)/60</f>
        <v>2171.4</v>
      </c>
    </row>
    <row r="245" spans="1:30" x14ac:dyDescent="0.25">
      <c r="A245" s="38" t="s">
        <v>24</v>
      </c>
      <c r="B245" s="6">
        <v>13251</v>
      </c>
      <c r="C245" s="6">
        <v>427</v>
      </c>
      <c r="D245" s="6">
        <v>231</v>
      </c>
      <c r="E245" s="6">
        <v>68</v>
      </c>
      <c r="F245" s="6">
        <v>71</v>
      </c>
      <c r="G245" s="6">
        <v>433</v>
      </c>
      <c r="H245" s="6">
        <v>41</v>
      </c>
      <c r="I245" s="6">
        <v>91</v>
      </c>
      <c r="J245" s="6">
        <v>627</v>
      </c>
      <c r="K245" s="6">
        <v>160</v>
      </c>
      <c r="L245" s="6">
        <v>74</v>
      </c>
      <c r="M245" s="94">
        <v>7.3</v>
      </c>
      <c r="N245" s="94">
        <v>7.7</v>
      </c>
      <c r="O245" s="34">
        <v>1.149</v>
      </c>
      <c r="P245" s="34">
        <v>1.173</v>
      </c>
      <c r="W245" s="6">
        <v>13251</v>
      </c>
      <c r="X245" s="7">
        <f t="shared" si="127"/>
        <v>1</v>
      </c>
      <c r="Y245" s="79">
        <f t="shared" si="128"/>
        <v>0.48799999999999999</v>
      </c>
      <c r="Z245" s="80">
        <f t="shared" si="129"/>
        <v>98.637</v>
      </c>
      <c r="AA245" s="81">
        <f t="shared" si="130"/>
        <v>0.28182000000000001</v>
      </c>
      <c r="AB245" s="82">
        <f t="shared" si="131"/>
        <v>184.89099999999999</v>
      </c>
      <c r="AC245" s="81">
        <f t="shared" si="132"/>
        <v>0.52825999999999995</v>
      </c>
      <c r="AD245" s="101">
        <f t="shared" si="133"/>
        <v>2465.2133333333336</v>
      </c>
    </row>
    <row r="246" spans="1:30" x14ac:dyDescent="0.25">
      <c r="A246" s="38" t="s">
        <v>25</v>
      </c>
      <c r="B246" s="6">
        <v>11699</v>
      </c>
      <c r="C246" s="6">
        <v>320</v>
      </c>
      <c r="D246" s="6">
        <v>285</v>
      </c>
      <c r="E246" s="6">
        <v>56</v>
      </c>
      <c r="F246" s="6">
        <v>80</v>
      </c>
      <c r="G246" s="6">
        <v>520</v>
      </c>
      <c r="H246" s="6">
        <v>33</v>
      </c>
      <c r="I246" s="6">
        <v>94</v>
      </c>
      <c r="J246" s="6">
        <v>784</v>
      </c>
      <c r="K246" s="6">
        <v>149</v>
      </c>
      <c r="L246" s="6">
        <v>81</v>
      </c>
      <c r="M246" s="94">
        <v>7.2</v>
      </c>
      <c r="N246" s="94">
        <v>7.6</v>
      </c>
      <c r="O246" s="34">
        <v>1.1259999999999999</v>
      </c>
      <c r="P246" s="34">
        <v>1.095</v>
      </c>
      <c r="W246" s="6">
        <v>15520</v>
      </c>
      <c r="X246" s="7">
        <f t="shared" si="127"/>
        <v>1.326609111889905</v>
      </c>
      <c r="Y246" s="79">
        <f t="shared" si="128"/>
        <v>0.36571428571428571</v>
      </c>
      <c r="Z246" s="80">
        <f t="shared" si="129"/>
        <v>91.2</v>
      </c>
      <c r="AA246" s="81">
        <f t="shared" si="130"/>
        <v>0.26057142857142856</v>
      </c>
      <c r="AB246" s="82">
        <f t="shared" si="131"/>
        <v>166.4</v>
      </c>
      <c r="AC246" s="81">
        <f t="shared" si="132"/>
        <v>0.47542857142857142</v>
      </c>
      <c r="AD246" s="101">
        <f t="shared" si="133"/>
        <v>2218.6666666666665</v>
      </c>
    </row>
    <row r="247" spans="1:30" x14ac:dyDescent="0.25">
      <c r="A247" s="38" t="s">
        <v>26</v>
      </c>
      <c r="B247" s="6">
        <v>14357</v>
      </c>
      <c r="C247" s="6">
        <v>463</v>
      </c>
      <c r="D247" s="6">
        <v>216</v>
      </c>
      <c r="E247" s="6">
        <v>37</v>
      </c>
      <c r="F247" s="6">
        <v>83</v>
      </c>
      <c r="G247" s="6">
        <v>368</v>
      </c>
      <c r="H247" s="6">
        <v>32</v>
      </c>
      <c r="I247" s="6">
        <v>91</v>
      </c>
      <c r="J247" s="6">
        <v>558</v>
      </c>
      <c r="K247" s="6">
        <v>104</v>
      </c>
      <c r="L247" s="6">
        <v>81</v>
      </c>
      <c r="M247" s="94">
        <v>7.2</v>
      </c>
      <c r="N247" s="94">
        <v>7.6</v>
      </c>
      <c r="O247" s="34">
        <v>1.1459999999999999</v>
      </c>
      <c r="P247" s="34">
        <v>1.05</v>
      </c>
      <c r="W247" s="6">
        <v>17471</v>
      </c>
      <c r="X247" s="7">
        <f t="shared" si="127"/>
        <v>1.216897680573936</v>
      </c>
      <c r="Y247" s="79">
        <f t="shared" si="128"/>
        <v>0.52914285714285714</v>
      </c>
      <c r="Z247" s="80">
        <f t="shared" si="129"/>
        <v>100.008</v>
      </c>
      <c r="AA247" s="81">
        <f t="shared" si="130"/>
        <v>0.28573714285714286</v>
      </c>
      <c r="AB247" s="82">
        <f t="shared" si="131"/>
        <v>170.38399999999999</v>
      </c>
      <c r="AC247" s="81">
        <f t="shared" si="132"/>
        <v>0.48681142857142851</v>
      </c>
      <c r="AD247" s="101">
        <f t="shared" si="133"/>
        <v>2271.7866666666669</v>
      </c>
    </row>
    <row r="248" spans="1:30" x14ac:dyDescent="0.25">
      <c r="A248" s="38" t="s">
        <v>27</v>
      </c>
      <c r="B248" s="6">
        <v>11349</v>
      </c>
      <c r="C248" s="6">
        <v>378</v>
      </c>
      <c r="D248" s="6">
        <v>396</v>
      </c>
      <c r="E248" s="6">
        <v>21</v>
      </c>
      <c r="F248" s="2">
        <v>95</v>
      </c>
      <c r="G248" s="6">
        <v>540</v>
      </c>
      <c r="H248" s="6">
        <v>18</v>
      </c>
      <c r="I248" s="6">
        <v>97</v>
      </c>
      <c r="J248" s="6">
        <v>918</v>
      </c>
      <c r="K248" s="6">
        <v>83</v>
      </c>
      <c r="L248" s="6">
        <v>91</v>
      </c>
      <c r="M248" s="94">
        <v>7.2</v>
      </c>
      <c r="N248" s="94">
        <v>7.7</v>
      </c>
      <c r="O248" s="34">
        <v>1.2330000000000001</v>
      </c>
      <c r="P248" s="34">
        <v>1.1559999999999999</v>
      </c>
      <c r="W248" s="6">
        <v>17048</v>
      </c>
      <c r="X248" s="7">
        <f t="shared" si="127"/>
        <v>1.502158780509296</v>
      </c>
      <c r="Y248" s="79">
        <f t="shared" si="128"/>
        <v>0.432</v>
      </c>
      <c r="Z248" s="80">
        <f t="shared" si="129"/>
        <v>149.68799999999999</v>
      </c>
      <c r="AA248" s="81">
        <f t="shared" si="130"/>
        <v>0.42767999999999995</v>
      </c>
      <c r="AB248" s="82">
        <f t="shared" si="131"/>
        <v>204.12</v>
      </c>
      <c r="AC248" s="81">
        <f t="shared" si="132"/>
        <v>0.58320000000000005</v>
      </c>
      <c r="AD248" s="101">
        <f t="shared" si="133"/>
        <v>2721.6000000000004</v>
      </c>
    </row>
    <row r="249" spans="1:30" x14ac:dyDescent="0.25">
      <c r="A249" s="38" t="s">
        <v>28</v>
      </c>
      <c r="B249" s="6">
        <v>13351</v>
      </c>
      <c r="C249" s="6">
        <v>431</v>
      </c>
      <c r="D249" s="6">
        <v>199</v>
      </c>
      <c r="E249" s="6">
        <v>21</v>
      </c>
      <c r="F249" s="6">
        <v>89</v>
      </c>
      <c r="G249" s="6">
        <v>323</v>
      </c>
      <c r="H249" s="6">
        <v>17</v>
      </c>
      <c r="I249" s="6">
        <v>95</v>
      </c>
      <c r="J249" s="6">
        <v>547</v>
      </c>
      <c r="K249" s="6">
        <v>62</v>
      </c>
      <c r="L249" s="6">
        <v>89</v>
      </c>
      <c r="M249" s="97">
        <v>7.3</v>
      </c>
      <c r="N249" s="97">
        <v>7.5</v>
      </c>
      <c r="O249" s="44">
        <v>1.19</v>
      </c>
      <c r="P249" s="44">
        <v>1.1579999999999999</v>
      </c>
      <c r="W249" s="6">
        <v>18502</v>
      </c>
      <c r="X249" s="7">
        <f t="shared" si="127"/>
        <v>1.3858137967193469</v>
      </c>
      <c r="Y249" s="79">
        <f t="shared" si="128"/>
        <v>0.49257142857142855</v>
      </c>
      <c r="Z249" s="80">
        <f t="shared" si="129"/>
        <v>85.769000000000005</v>
      </c>
      <c r="AA249" s="81">
        <f t="shared" si="130"/>
        <v>0.24505428571428572</v>
      </c>
      <c r="AB249" s="82">
        <f t="shared" si="131"/>
        <v>139.21299999999999</v>
      </c>
      <c r="AC249" s="81">
        <f t="shared" si="132"/>
        <v>0.39775142857142853</v>
      </c>
      <c r="AD249" s="101">
        <f t="shared" si="133"/>
        <v>1856.1733333333334</v>
      </c>
    </row>
    <row r="250" spans="1:30" x14ac:dyDescent="0.25">
      <c r="A250" s="38" t="s">
        <v>29</v>
      </c>
      <c r="B250" s="6">
        <v>13500</v>
      </c>
      <c r="C250" s="6">
        <v>435</v>
      </c>
      <c r="D250" s="6">
        <v>224</v>
      </c>
      <c r="E250" s="6">
        <v>24</v>
      </c>
      <c r="F250" s="6">
        <v>89</v>
      </c>
      <c r="G250" s="6">
        <v>348</v>
      </c>
      <c r="H250" s="6">
        <v>20</v>
      </c>
      <c r="I250" s="6">
        <v>94</v>
      </c>
      <c r="J250" s="6">
        <v>563</v>
      </c>
      <c r="K250" s="6">
        <v>86</v>
      </c>
      <c r="L250" s="6">
        <v>85</v>
      </c>
      <c r="M250" s="94">
        <v>7.3</v>
      </c>
      <c r="N250" s="94">
        <v>7.6</v>
      </c>
      <c r="O250" s="34">
        <v>1.2709999999999999</v>
      </c>
      <c r="P250" s="34">
        <v>1.1930000000000001</v>
      </c>
      <c r="W250" s="6">
        <v>17267</v>
      </c>
      <c r="X250" s="7">
        <f t="shared" si="127"/>
        <v>1.279037037037037</v>
      </c>
      <c r="Y250" s="79">
        <f t="shared" si="128"/>
        <v>0.49714285714285716</v>
      </c>
      <c r="Z250" s="80">
        <f t="shared" si="129"/>
        <v>97.44</v>
      </c>
      <c r="AA250" s="81">
        <f t="shared" si="130"/>
        <v>0.27839999999999998</v>
      </c>
      <c r="AB250" s="82">
        <f t="shared" si="131"/>
        <v>151.38</v>
      </c>
      <c r="AC250" s="81">
        <f t="shared" si="132"/>
        <v>0.43251428571428568</v>
      </c>
      <c r="AD250" s="101">
        <f t="shared" si="133"/>
        <v>2018.4</v>
      </c>
    </row>
    <row r="251" spans="1:30" x14ac:dyDescent="0.25">
      <c r="A251" s="38" t="s">
        <v>30</v>
      </c>
      <c r="B251" s="6">
        <v>15458</v>
      </c>
      <c r="C251" s="6">
        <v>515</v>
      </c>
      <c r="D251" s="6">
        <v>204</v>
      </c>
      <c r="E251" s="6">
        <v>21</v>
      </c>
      <c r="F251" s="6">
        <v>90</v>
      </c>
      <c r="G251" s="6">
        <v>348</v>
      </c>
      <c r="H251" s="6">
        <v>16</v>
      </c>
      <c r="I251" s="6">
        <v>96</v>
      </c>
      <c r="J251" s="6">
        <v>559</v>
      </c>
      <c r="K251" s="6">
        <v>65</v>
      </c>
      <c r="L251" s="6">
        <v>88</v>
      </c>
      <c r="M251" s="94">
        <v>7.6</v>
      </c>
      <c r="N251" s="94">
        <v>7.7</v>
      </c>
      <c r="O251" s="34">
        <v>1.3029999999999999</v>
      </c>
      <c r="P251" s="34">
        <v>1.1339999999999999</v>
      </c>
      <c r="W251" s="6">
        <v>15262</v>
      </c>
      <c r="X251" s="7">
        <f t="shared" si="127"/>
        <v>0.98732048130417904</v>
      </c>
      <c r="Y251" s="79">
        <f t="shared" si="128"/>
        <v>0.58857142857142852</v>
      </c>
      <c r="Z251" s="80">
        <f t="shared" si="129"/>
        <v>105.06</v>
      </c>
      <c r="AA251" s="81">
        <f t="shared" si="130"/>
        <v>0.30017142857142859</v>
      </c>
      <c r="AB251" s="82">
        <f t="shared" si="131"/>
        <v>179.22</v>
      </c>
      <c r="AC251" s="81">
        <f t="shared" si="132"/>
        <v>0.51205714285714288</v>
      </c>
      <c r="AD251" s="101">
        <f t="shared" si="133"/>
        <v>2389.6</v>
      </c>
    </row>
    <row r="252" spans="1:30" x14ac:dyDescent="0.25">
      <c r="A252" s="38" t="s">
        <v>31</v>
      </c>
      <c r="B252" s="6">
        <v>18220</v>
      </c>
      <c r="C252" s="6">
        <v>588</v>
      </c>
      <c r="D252" s="6">
        <v>159</v>
      </c>
      <c r="E252" s="6">
        <v>18</v>
      </c>
      <c r="F252" s="6">
        <v>89</v>
      </c>
      <c r="G252" s="6">
        <v>273</v>
      </c>
      <c r="H252" s="6">
        <v>17</v>
      </c>
      <c r="I252" s="6">
        <v>94</v>
      </c>
      <c r="J252" s="6">
        <v>389</v>
      </c>
      <c r="K252" s="6">
        <v>69</v>
      </c>
      <c r="L252" s="6">
        <v>82</v>
      </c>
      <c r="M252" s="94">
        <v>7.6</v>
      </c>
      <c r="N252" s="94">
        <v>8</v>
      </c>
      <c r="O252" s="34">
        <v>1.042</v>
      </c>
      <c r="P252" s="34">
        <v>1.042</v>
      </c>
      <c r="W252" s="6">
        <v>16441</v>
      </c>
      <c r="X252" s="7">
        <f t="shared" si="127"/>
        <v>0.90236004390779367</v>
      </c>
      <c r="Y252" s="79">
        <f t="shared" si="128"/>
        <v>0.67200000000000004</v>
      </c>
      <c r="Z252" s="80">
        <f t="shared" si="129"/>
        <v>93.492000000000004</v>
      </c>
      <c r="AA252" s="81">
        <f t="shared" si="130"/>
        <v>0.26712000000000002</v>
      </c>
      <c r="AB252" s="82">
        <f t="shared" si="131"/>
        <v>160.524</v>
      </c>
      <c r="AC252" s="81">
        <f t="shared" si="132"/>
        <v>0.45863999999999999</v>
      </c>
      <c r="AD252" s="101">
        <f t="shared" si="133"/>
        <v>2140.3200000000002</v>
      </c>
    </row>
    <row r="253" spans="1:30" x14ac:dyDescent="0.25">
      <c r="A253" s="38" t="s">
        <v>32</v>
      </c>
      <c r="B253" s="6">
        <v>14509</v>
      </c>
      <c r="C253" s="6">
        <v>484</v>
      </c>
      <c r="D253" s="6">
        <v>316</v>
      </c>
      <c r="E253" s="6">
        <v>33</v>
      </c>
      <c r="F253" s="6">
        <v>90</v>
      </c>
      <c r="G253" s="6">
        <v>565</v>
      </c>
      <c r="H253" s="6">
        <v>27</v>
      </c>
      <c r="I253" s="6">
        <v>95</v>
      </c>
      <c r="J253" s="6">
        <v>880</v>
      </c>
      <c r="K253" s="6">
        <v>125</v>
      </c>
      <c r="L253" s="6">
        <v>86</v>
      </c>
      <c r="M253" s="94">
        <v>7.3</v>
      </c>
      <c r="N253" s="94">
        <v>7.9</v>
      </c>
      <c r="O253" s="34">
        <v>0.80300000000000005</v>
      </c>
      <c r="P253" s="34">
        <v>0.92700000000000005</v>
      </c>
      <c r="W253" s="6">
        <v>15036</v>
      </c>
      <c r="X253" s="7">
        <f t="shared" si="127"/>
        <v>1.0363222827210696</v>
      </c>
      <c r="Y253" s="79">
        <f t="shared" si="128"/>
        <v>0.55314285714285716</v>
      </c>
      <c r="Z253" s="80">
        <f t="shared" si="129"/>
        <v>152.94399999999999</v>
      </c>
      <c r="AA253" s="81">
        <f t="shared" si="130"/>
        <v>0.43698285714285712</v>
      </c>
      <c r="AB253" s="82">
        <f t="shared" si="131"/>
        <v>273.45999999999998</v>
      </c>
      <c r="AC253" s="81">
        <f t="shared" si="132"/>
        <v>0.78131428571428563</v>
      </c>
      <c r="AD253" s="101">
        <f t="shared" si="133"/>
        <v>3646.1333333333337</v>
      </c>
    </row>
    <row r="254" spans="1:30" ht="13" thickBot="1" x14ac:dyDescent="0.3">
      <c r="A254" s="38" t="s">
        <v>33</v>
      </c>
      <c r="B254" s="6">
        <v>13843</v>
      </c>
      <c r="C254" s="6">
        <v>447</v>
      </c>
      <c r="D254" s="6">
        <v>747</v>
      </c>
      <c r="E254" s="6">
        <v>76</v>
      </c>
      <c r="F254" s="6">
        <v>90</v>
      </c>
      <c r="G254" s="6">
        <v>690</v>
      </c>
      <c r="H254" s="6">
        <v>51</v>
      </c>
      <c r="I254" s="6">
        <v>93</v>
      </c>
      <c r="J254" s="6">
        <v>982</v>
      </c>
      <c r="K254" s="6">
        <v>234</v>
      </c>
      <c r="L254" s="6">
        <v>76</v>
      </c>
      <c r="M254" s="94">
        <v>7.6</v>
      </c>
      <c r="N254" s="94">
        <v>7.9</v>
      </c>
      <c r="O254" s="34">
        <v>0.94499999999999995</v>
      </c>
      <c r="P254" s="34">
        <v>0.78900000000000003</v>
      </c>
      <c r="W254" s="6">
        <v>15735</v>
      </c>
      <c r="X254" s="7">
        <f t="shared" si="127"/>
        <v>1.1366755761034457</v>
      </c>
      <c r="Y254" s="79">
        <f t="shared" si="128"/>
        <v>0.5108571428571429</v>
      </c>
      <c r="Z254" s="80">
        <f t="shared" si="129"/>
        <v>333.90899999999999</v>
      </c>
      <c r="AA254" s="81">
        <f t="shared" si="130"/>
        <v>0.95402571428571425</v>
      </c>
      <c r="AB254" s="82">
        <f t="shared" si="131"/>
        <v>308.43</v>
      </c>
      <c r="AC254" s="81">
        <f t="shared" si="132"/>
        <v>0.88122857142857147</v>
      </c>
      <c r="AD254" s="101">
        <f t="shared" si="133"/>
        <v>4112.4000000000005</v>
      </c>
    </row>
    <row r="255" spans="1:30" ht="13" thickTop="1" x14ac:dyDescent="0.25">
      <c r="A255" s="39" t="s">
        <v>90</v>
      </c>
      <c r="B255" s="40">
        <f>SUM(B243:B254)</f>
        <v>169101</v>
      </c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96"/>
      <c r="N255" s="96"/>
      <c r="O255" s="43"/>
      <c r="P255" s="43"/>
      <c r="W255" s="40">
        <f>SUM(W243:W254)</f>
        <v>189980</v>
      </c>
      <c r="X255" s="41"/>
      <c r="Y255" s="83"/>
      <c r="Z255" s="84"/>
      <c r="AA255" s="85"/>
      <c r="AB255" s="86"/>
      <c r="AC255" s="85"/>
      <c r="AD255" s="103"/>
    </row>
    <row r="256" spans="1:30" ht="13" thickBot="1" x14ac:dyDescent="0.3">
      <c r="A256" s="11" t="s">
        <v>91</v>
      </c>
      <c r="B256" s="12">
        <f>AVERAGE(B243:B254)</f>
        <v>14091.75</v>
      </c>
      <c r="C256" s="12">
        <f t="shared" ref="C256:P256" si="134">AVERAGE(C243:C254)</f>
        <v>456.91666666666669</v>
      </c>
      <c r="D256" s="12">
        <f t="shared" si="134"/>
        <v>288.41666666666669</v>
      </c>
      <c r="E256" s="12">
        <f>AVERAGE(E243:E254)</f>
        <v>39.833333333333336</v>
      </c>
      <c r="F256" s="12">
        <f>AVERAGE(F243:F254)</f>
        <v>85.333333333333329</v>
      </c>
      <c r="G256" s="12">
        <f>AVERAGE(G243:G254)</f>
        <v>435.25</v>
      </c>
      <c r="H256" s="12">
        <f>AVERAGE(H243:H254)</f>
        <v>29.166666666666668</v>
      </c>
      <c r="I256" s="12">
        <f>AVERAGE(I243:I254)</f>
        <v>93.333333333333329</v>
      </c>
      <c r="J256" s="12">
        <f t="shared" si="134"/>
        <v>671.16666666666663</v>
      </c>
      <c r="K256" s="12">
        <f>AVERAGE(K243:K254)</f>
        <v>119.25</v>
      </c>
      <c r="L256" s="12">
        <f>AVERAGE(L243:L254)</f>
        <v>82.166666666666671</v>
      </c>
      <c r="M256" s="26">
        <f t="shared" si="134"/>
        <v>7.3599999999999994</v>
      </c>
      <c r="N256" s="26">
        <f t="shared" si="134"/>
        <v>7.7200000000000006</v>
      </c>
      <c r="O256" s="36">
        <f t="shared" si="134"/>
        <v>1.1575000000000002</v>
      </c>
      <c r="P256" s="36">
        <f t="shared" si="134"/>
        <v>1.1071666666666664</v>
      </c>
      <c r="W256" s="12">
        <f>AVERAGE(W243:W254)</f>
        <v>15831.666666666666</v>
      </c>
      <c r="X256" s="26">
        <f>AVERAGE(X243:X254)</f>
        <v>1.1424660016546568</v>
      </c>
      <c r="Y256" s="79">
        <f t="shared" ref="Y256" si="135">C256/$C$2</f>
        <v>0.5221904761904762</v>
      </c>
      <c r="Z256" s="80">
        <f t="shared" ref="Z256" si="136">(C256*D256)/1000</f>
        <v>131.78238194444447</v>
      </c>
      <c r="AA256" s="87">
        <f t="shared" ref="AA256" si="137">(Z256)/$E$3</f>
        <v>0.37652109126984135</v>
      </c>
      <c r="AB256" s="82">
        <f t="shared" ref="AB256" si="138">(C256*G256)/1000</f>
        <v>198.87297916666668</v>
      </c>
      <c r="AC256" s="87">
        <f t="shared" ref="AC256" si="139">(AB256)/$G$3</f>
        <v>0.56820851190476196</v>
      </c>
      <c r="AD256" s="104">
        <f>AVERAGE(AD243:AD254)</f>
        <v>2607.5966666666668</v>
      </c>
    </row>
    <row r="257" spans="1:30" ht="13" thickTop="1" x14ac:dyDescent="0.25"/>
    <row r="258" spans="1:30" ht="13" thickBot="1" x14ac:dyDescent="0.3"/>
    <row r="259" spans="1:30" ht="13" thickTop="1" x14ac:dyDescent="0.25">
      <c r="A259" s="20" t="s">
        <v>5</v>
      </c>
      <c r="B259" s="21" t="s">
        <v>6</v>
      </c>
      <c r="C259" s="21" t="s">
        <v>6</v>
      </c>
      <c r="D259" s="32" t="s">
        <v>8</v>
      </c>
      <c r="E259" s="21" t="s">
        <v>9</v>
      </c>
      <c r="F259" s="21" t="s">
        <v>2</v>
      </c>
      <c r="G259" s="21" t="s">
        <v>10</v>
      </c>
      <c r="H259" s="21" t="s">
        <v>11</v>
      </c>
      <c r="I259" s="21" t="s">
        <v>3</v>
      </c>
      <c r="J259" s="21" t="s">
        <v>12</v>
      </c>
      <c r="K259" s="21" t="s">
        <v>13</v>
      </c>
      <c r="L259" s="21" t="s">
        <v>14</v>
      </c>
      <c r="M259" s="91" t="s">
        <v>66</v>
      </c>
      <c r="N259" s="92" t="s">
        <v>67</v>
      </c>
      <c r="O259" s="32" t="s">
        <v>68</v>
      </c>
      <c r="P259" s="21" t="s">
        <v>69</v>
      </c>
      <c r="W259" s="22" t="s">
        <v>48</v>
      </c>
      <c r="X259" s="22" t="s">
        <v>41</v>
      </c>
      <c r="Y259" s="71" t="s">
        <v>49</v>
      </c>
      <c r="Z259" s="72" t="s">
        <v>50</v>
      </c>
      <c r="AA259" s="73" t="s">
        <v>51</v>
      </c>
      <c r="AB259" s="74" t="s">
        <v>49</v>
      </c>
      <c r="AC259" s="73" t="s">
        <v>49</v>
      </c>
      <c r="AD259" s="71" t="s">
        <v>148</v>
      </c>
    </row>
    <row r="260" spans="1:30" ht="13" thickBot="1" x14ac:dyDescent="0.3">
      <c r="A260" s="17" t="s">
        <v>92</v>
      </c>
      <c r="B260" s="18" t="s">
        <v>17</v>
      </c>
      <c r="C260" s="19" t="s">
        <v>18</v>
      </c>
      <c r="D260" s="18" t="s">
        <v>19</v>
      </c>
      <c r="E260" s="18" t="s">
        <v>19</v>
      </c>
      <c r="F260" s="23" t="s">
        <v>20</v>
      </c>
      <c r="G260" s="18" t="s">
        <v>19</v>
      </c>
      <c r="H260" s="18" t="s">
        <v>19</v>
      </c>
      <c r="I260" s="23" t="s">
        <v>20</v>
      </c>
      <c r="J260" s="18" t="s">
        <v>19</v>
      </c>
      <c r="K260" s="18" t="s">
        <v>19</v>
      </c>
      <c r="L260" s="23" t="s">
        <v>20</v>
      </c>
      <c r="M260" s="93"/>
      <c r="N260" s="93"/>
      <c r="O260" s="18"/>
      <c r="P260" s="18"/>
      <c r="W260" s="19" t="s">
        <v>53</v>
      </c>
      <c r="X260" s="19" t="s">
        <v>21</v>
      </c>
      <c r="Y260" s="75" t="s">
        <v>6</v>
      </c>
      <c r="Z260" s="76" t="s">
        <v>54</v>
      </c>
      <c r="AA260" s="77" t="s">
        <v>55</v>
      </c>
      <c r="AB260" s="78" t="s">
        <v>56</v>
      </c>
      <c r="AC260" s="77" t="s">
        <v>57</v>
      </c>
      <c r="AD260" s="99" t="s">
        <v>149</v>
      </c>
    </row>
    <row r="261" spans="1:30" ht="13" thickTop="1" x14ac:dyDescent="0.25">
      <c r="A261" s="38" t="s">
        <v>22</v>
      </c>
      <c r="B261" s="6">
        <v>13826</v>
      </c>
      <c r="C261" s="6">
        <v>446</v>
      </c>
      <c r="D261" s="6">
        <v>409</v>
      </c>
      <c r="E261" s="6">
        <v>68</v>
      </c>
      <c r="F261" s="6">
        <v>83</v>
      </c>
      <c r="G261" s="6">
        <v>545</v>
      </c>
      <c r="H261" s="6">
        <v>47</v>
      </c>
      <c r="I261" s="6">
        <v>91</v>
      </c>
      <c r="J261" s="6">
        <v>770</v>
      </c>
      <c r="K261" s="6">
        <v>229</v>
      </c>
      <c r="L261" s="6">
        <v>70</v>
      </c>
      <c r="M261" s="94">
        <v>7.8</v>
      </c>
      <c r="N261" s="94">
        <v>7.9</v>
      </c>
      <c r="O261" s="34">
        <v>1.113</v>
      </c>
      <c r="P261" s="34">
        <v>1.024</v>
      </c>
      <c r="W261" s="37">
        <v>15359</v>
      </c>
      <c r="X261" s="7">
        <f t="shared" ref="X261:X272" si="140">W261/B261</f>
        <v>1.1108780558368292</v>
      </c>
      <c r="Y261" s="79">
        <f>C261/$C$2</f>
        <v>0.50971428571428568</v>
      </c>
      <c r="Z261" s="80">
        <f>(C261*D261)/1000</f>
        <v>182.41399999999999</v>
      </c>
      <c r="AA261" s="81">
        <f>(Z261)/$E$3</f>
        <v>0.52118285714285706</v>
      </c>
      <c r="AB261" s="82">
        <f>(C261*G261)/1000</f>
        <v>243.07</v>
      </c>
      <c r="AC261" s="81">
        <f>(AB261)/$G$3</f>
        <v>0.69448571428571426</v>
      </c>
      <c r="AD261" s="101">
        <f>(0.8*C261*G261)/60</f>
        <v>3240.9333333333334</v>
      </c>
    </row>
    <row r="262" spans="1:30" x14ac:dyDescent="0.25">
      <c r="A262" s="38" t="s">
        <v>23</v>
      </c>
      <c r="B262" s="6">
        <v>12037</v>
      </c>
      <c r="C262" s="6">
        <v>430</v>
      </c>
      <c r="D262" s="6">
        <v>233</v>
      </c>
      <c r="E262" s="6">
        <v>61</v>
      </c>
      <c r="F262" s="6">
        <v>74</v>
      </c>
      <c r="G262" s="6">
        <v>430</v>
      </c>
      <c r="H262" s="6">
        <v>46</v>
      </c>
      <c r="I262" s="6">
        <v>89</v>
      </c>
      <c r="J262" s="6">
        <v>689</v>
      </c>
      <c r="K262" s="6">
        <v>194</v>
      </c>
      <c r="L262" s="6">
        <v>72</v>
      </c>
      <c r="M262" s="94">
        <v>7.6</v>
      </c>
      <c r="N262" s="94">
        <v>7.9</v>
      </c>
      <c r="O262" s="34">
        <v>0.97099999999999997</v>
      </c>
      <c r="P262" s="34">
        <v>0.97699999999999998</v>
      </c>
      <c r="W262" s="6">
        <v>14074</v>
      </c>
      <c r="X262" s="7">
        <f t="shared" si="140"/>
        <v>1.1692282130098861</v>
      </c>
      <c r="Y262" s="79">
        <f t="shared" ref="Y262:Y272" si="141">C262/$C$2</f>
        <v>0.49142857142857144</v>
      </c>
      <c r="Z262" s="80">
        <f t="shared" ref="Z262:Z272" si="142">(C262*D262)/1000</f>
        <v>100.19</v>
      </c>
      <c r="AA262" s="81">
        <f t="shared" ref="AA262:AA272" si="143">(Z262)/$E$3</f>
        <v>0.28625714285714288</v>
      </c>
      <c r="AB262" s="82">
        <f t="shared" ref="AB262:AB272" si="144">(C262*G262)/1000</f>
        <v>184.9</v>
      </c>
      <c r="AC262" s="81">
        <f t="shared" ref="AC262:AC272" si="145">(AB262)/$G$3</f>
        <v>0.52828571428571425</v>
      </c>
      <c r="AD262" s="101">
        <f t="shared" ref="AD262:AD272" si="146">(0.8*C262*G262)/60</f>
        <v>2465.3333333333335</v>
      </c>
    </row>
    <row r="263" spans="1:30" x14ac:dyDescent="0.25">
      <c r="A263" s="38" t="s">
        <v>24</v>
      </c>
      <c r="B263" s="6">
        <v>18095</v>
      </c>
      <c r="C263" s="6">
        <v>584</v>
      </c>
      <c r="D263" s="6">
        <v>211</v>
      </c>
      <c r="E263" s="6">
        <v>34</v>
      </c>
      <c r="F263" s="6">
        <v>84</v>
      </c>
      <c r="G263" s="6">
        <v>373</v>
      </c>
      <c r="H263" s="6">
        <v>23</v>
      </c>
      <c r="I263" s="6">
        <v>94</v>
      </c>
      <c r="J263" s="6">
        <v>542</v>
      </c>
      <c r="K263" s="6">
        <v>156</v>
      </c>
      <c r="L263" s="6">
        <v>71</v>
      </c>
      <c r="M263" s="94">
        <v>7.5</v>
      </c>
      <c r="N263" s="94">
        <v>7.8</v>
      </c>
      <c r="O263" s="34">
        <v>1.1200000000000001</v>
      </c>
      <c r="P263" s="34">
        <v>0.996</v>
      </c>
      <c r="W263" s="6">
        <v>15419</v>
      </c>
      <c r="X263" s="7">
        <f t="shared" si="140"/>
        <v>0.8521138436032053</v>
      </c>
      <c r="Y263" s="79">
        <f t="shared" si="141"/>
        <v>0.66742857142857148</v>
      </c>
      <c r="Z263" s="80">
        <f t="shared" si="142"/>
        <v>123.224</v>
      </c>
      <c r="AA263" s="81">
        <f t="shared" si="143"/>
        <v>0.35206857142857145</v>
      </c>
      <c r="AB263" s="82">
        <f t="shared" si="144"/>
        <v>217.83199999999999</v>
      </c>
      <c r="AC263" s="81">
        <f t="shared" si="145"/>
        <v>0.62237714285714285</v>
      </c>
      <c r="AD263" s="101">
        <f t="shared" si="146"/>
        <v>2904.4266666666667</v>
      </c>
    </row>
    <row r="264" spans="1:30" x14ac:dyDescent="0.25">
      <c r="A264" s="38" t="s">
        <v>25</v>
      </c>
      <c r="B264" s="6">
        <v>14960</v>
      </c>
      <c r="C264" s="6">
        <v>499</v>
      </c>
      <c r="D264" s="6">
        <v>301</v>
      </c>
      <c r="E264" s="6">
        <v>38</v>
      </c>
      <c r="F264" s="6">
        <v>87</v>
      </c>
      <c r="G264" s="6">
        <v>405</v>
      </c>
      <c r="H264" s="6">
        <v>23</v>
      </c>
      <c r="I264" s="6">
        <v>94</v>
      </c>
      <c r="J264" s="6">
        <v>653</v>
      </c>
      <c r="K264" s="6">
        <v>126</v>
      </c>
      <c r="L264" s="6">
        <v>81</v>
      </c>
      <c r="M264" s="94">
        <v>7.5</v>
      </c>
      <c r="N264" s="94">
        <v>7.7</v>
      </c>
      <c r="O264" s="34">
        <v>1.0589999999999999</v>
      </c>
      <c r="P264" s="34">
        <v>1.048</v>
      </c>
      <c r="W264" s="6">
        <v>14829</v>
      </c>
      <c r="X264" s="7">
        <f t="shared" si="140"/>
        <v>0.99124331550802136</v>
      </c>
      <c r="Y264" s="79">
        <f t="shared" si="141"/>
        <v>0.57028571428571428</v>
      </c>
      <c r="Z264" s="80">
        <f t="shared" si="142"/>
        <v>150.19900000000001</v>
      </c>
      <c r="AA264" s="81">
        <f t="shared" si="143"/>
        <v>0.42914000000000002</v>
      </c>
      <c r="AB264" s="82">
        <f t="shared" si="144"/>
        <v>202.095</v>
      </c>
      <c r="AC264" s="81">
        <f t="shared" si="145"/>
        <v>0.57741428571428566</v>
      </c>
      <c r="AD264" s="101">
        <f t="shared" si="146"/>
        <v>2694.6000000000004</v>
      </c>
    </row>
    <row r="265" spans="1:30" x14ac:dyDescent="0.25">
      <c r="A265" s="38" t="s">
        <v>26</v>
      </c>
      <c r="B265" s="6">
        <v>14194</v>
      </c>
      <c r="C265" s="6">
        <v>458</v>
      </c>
      <c r="D265" s="6">
        <v>185</v>
      </c>
      <c r="E265" s="6">
        <v>18</v>
      </c>
      <c r="F265" s="6">
        <v>90</v>
      </c>
      <c r="G265" s="6">
        <v>280</v>
      </c>
      <c r="H265" s="6">
        <v>18</v>
      </c>
      <c r="I265" s="6">
        <v>94</v>
      </c>
      <c r="J265" s="6">
        <v>444</v>
      </c>
      <c r="K265" s="6">
        <v>67</v>
      </c>
      <c r="L265" s="6">
        <v>85</v>
      </c>
      <c r="M265" s="94">
        <v>7.6</v>
      </c>
      <c r="N265" s="94">
        <v>7.7</v>
      </c>
      <c r="O265" s="34">
        <v>0.97599999999999998</v>
      </c>
      <c r="P265" s="34">
        <v>0.96599999999999997</v>
      </c>
      <c r="W265" s="6">
        <v>17412</v>
      </c>
      <c r="X265" s="7">
        <f t="shared" si="140"/>
        <v>1.2267155135972947</v>
      </c>
      <c r="Y265" s="79">
        <f t="shared" si="141"/>
        <v>0.52342857142857147</v>
      </c>
      <c r="Z265" s="80">
        <f t="shared" si="142"/>
        <v>84.73</v>
      </c>
      <c r="AA265" s="81">
        <f t="shared" si="143"/>
        <v>0.24208571428571429</v>
      </c>
      <c r="AB265" s="82">
        <f t="shared" si="144"/>
        <v>128.24</v>
      </c>
      <c r="AC265" s="81">
        <f t="shared" si="145"/>
        <v>0.3664</v>
      </c>
      <c r="AD265" s="101">
        <f t="shared" si="146"/>
        <v>1709.866666666667</v>
      </c>
    </row>
    <row r="266" spans="1:30" x14ac:dyDescent="0.25">
      <c r="A266" s="38" t="s">
        <v>27</v>
      </c>
      <c r="B266" s="6">
        <v>13204</v>
      </c>
      <c r="C266" s="6">
        <v>440</v>
      </c>
      <c r="D266" s="6">
        <v>454</v>
      </c>
      <c r="E266" s="6">
        <v>28</v>
      </c>
      <c r="F266" s="2">
        <v>94</v>
      </c>
      <c r="G266" s="6">
        <v>840</v>
      </c>
      <c r="H266" s="6">
        <v>16</v>
      </c>
      <c r="I266" s="6">
        <v>98</v>
      </c>
      <c r="J266" s="6">
        <v>1288</v>
      </c>
      <c r="K266" s="6">
        <v>86</v>
      </c>
      <c r="L266" s="6">
        <v>93</v>
      </c>
      <c r="M266" s="94">
        <v>7.4</v>
      </c>
      <c r="N266" s="94">
        <v>8</v>
      </c>
      <c r="O266" s="34">
        <v>1.1970000000000001</v>
      </c>
      <c r="P266" s="34">
        <v>1.1200000000000001</v>
      </c>
      <c r="W266" s="6">
        <v>17569</v>
      </c>
      <c r="X266" s="7">
        <f t="shared" si="140"/>
        <v>1.3305816419266889</v>
      </c>
      <c r="Y266" s="79">
        <f t="shared" si="141"/>
        <v>0.50285714285714289</v>
      </c>
      <c r="Z266" s="80">
        <f t="shared" si="142"/>
        <v>199.76</v>
      </c>
      <c r="AA266" s="81">
        <f t="shared" si="143"/>
        <v>0.57074285714285711</v>
      </c>
      <c r="AB266" s="82">
        <f t="shared" si="144"/>
        <v>369.6</v>
      </c>
      <c r="AC266" s="81">
        <f t="shared" si="145"/>
        <v>1.056</v>
      </c>
      <c r="AD266" s="101">
        <f t="shared" si="146"/>
        <v>4928</v>
      </c>
    </row>
    <row r="267" spans="1:30" x14ac:dyDescent="0.25">
      <c r="A267" s="38" t="s">
        <v>28</v>
      </c>
      <c r="B267" s="6">
        <v>12221</v>
      </c>
      <c r="C267" s="6">
        <v>394</v>
      </c>
      <c r="D267" s="6">
        <v>621</v>
      </c>
      <c r="E267" s="6">
        <v>28</v>
      </c>
      <c r="F267" s="6">
        <v>96</v>
      </c>
      <c r="G267" s="6">
        <v>743</v>
      </c>
      <c r="H267" s="6">
        <v>22</v>
      </c>
      <c r="I267" s="6">
        <v>97</v>
      </c>
      <c r="J267" s="6">
        <v>1537</v>
      </c>
      <c r="K267" s="6">
        <v>106</v>
      </c>
      <c r="L267" s="6">
        <v>93</v>
      </c>
      <c r="M267" s="97">
        <v>7.1</v>
      </c>
      <c r="N267" s="97">
        <v>8.1</v>
      </c>
      <c r="O267" s="44">
        <v>1.2230000000000001</v>
      </c>
      <c r="P267" s="44">
        <v>1.0960000000000001</v>
      </c>
      <c r="W267" s="6">
        <v>12221</v>
      </c>
      <c r="X267" s="7">
        <f t="shared" si="140"/>
        <v>1</v>
      </c>
      <c r="Y267" s="79">
        <f t="shared" si="141"/>
        <v>0.45028571428571429</v>
      </c>
      <c r="Z267" s="80">
        <f t="shared" si="142"/>
        <v>244.67400000000001</v>
      </c>
      <c r="AA267" s="81">
        <f t="shared" si="143"/>
        <v>0.69906857142857148</v>
      </c>
      <c r="AB267" s="82">
        <f t="shared" si="144"/>
        <v>292.74200000000002</v>
      </c>
      <c r="AC267" s="81">
        <f t="shared" si="145"/>
        <v>0.83640571428571431</v>
      </c>
      <c r="AD267" s="101">
        <f t="shared" si="146"/>
        <v>3903.2266666666674</v>
      </c>
    </row>
    <row r="268" spans="1:30" x14ac:dyDescent="0.25">
      <c r="A268" s="38" t="s">
        <v>29</v>
      </c>
      <c r="B268" s="6">
        <v>12683</v>
      </c>
      <c r="C268" s="6">
        <v>409</v>
      </c>
      <c r="D268" s="6">
        <v>265</v>
      </c>
      <c r="E268" s="6">
        <v>47</v>
      </c>
      <c r="F268" s="6">
        <v>82</v>
      </c>
      <c r="G268" s="6">
        <v>470</v>
      </c>
      <c r="H268" s="6">
        <v>23</v>
      </c>
      <c r="I268" s="6">
        <v>95</v>
      </c>
      <c r="J268" s="6">
        <v>820</v>
      </c>
      <c r="K268" s="6">
        <v>121</v>
      </c>
      <c r="L268" s="6">
        <v>85</v>
      </c>
      <c r="M268" s="94">
        <v>7.9</v>
      </c>
      <c r="N268" s="94">
        <v>8.1999999999999993</v>
      </c>
      <c r="O268" s="34">
        <v>1.35</v>
      </c>
      <c r="P268" s="34">
        <v>1.08</v>
      </c>
      <c r="W268" s="6">
        <v>12683</v>
      </c>
      <c r="X268" s="7">
        <f t="shared" si="140"/>
        <v>1</v>
      </c>
      <c r="Y268" s="79">
        <f t="shared" si="141"/>
        <v>0.46742857142857142</v>
      </c>
      <c r="Z268" s="80">
        <f t="shared" si="142"/>
        <v>108.38500000000001</v>
      </c>
      <c r="AA268" s="81">
        <f t="shared" si="143"/>
        <v>0.3096714285714286</v>
      </c>
      <c r="AB268" s="82">
        <f t="shared" si="144"/>
        <v>192.23</v>
      </c>
      <c r="AC268" s="81">
        <f t="shared" si="145"/>
        <v>0.5492285714285714</v>
      </c>
      <c r="AD268" s="101">
        <f t="shared" si="146"/>
        <v>2563.0666666666671</v>
      </c>
    </row>
    <row r="269" spans="1:30" x14ac:dyDescent="0.25">
      <c r="A269" s="38" t="s">
        <v>30</v>
      </c>
      <c r="B269" s="6">
        <v>10930</v>
      </c>
      <c r="C269" s="6">
        <v>364</v>
      </c>
      <c r="D269" s="6">
        <v>226</v>
      </c>
      <c r="E269" s="6">
        <v>38</v>
      </c>
      <c r="F269" s="6">
        <v>83</v>
      </c>
      <c r="G269" s="6">
        <v>503</v>
      </c>
      <c r="H269" s="6">
        <v>19</v>
      </c>
      <c r="I269" s="6">
        <v>96</v>
      </c>
      <c r="J269" s="6">
        <v>736</v>
      </c>
      <c r="K269" s="6">
        <v>86</v>
      </c>
      <c r="L269" s="6">
        <v>86</v>
      </c>
      <c r="M269" s="94">
        <v>7.5</v>
      </c>
      <c r="N269" s="94">
        <v>7.9</v>
      </c>
      <c r="O269" s="34">
        <v>1.224</v>
      </c>
      <c r="P269" s="34">
        <v>1.081</v>
      </c>
      <c r="W269" s="6">
        <v>15363</v>
      </c>
      <c r="X269" s="7">
        <f t="shared" si="140"/>
        <v>1.4055809698078683</v>
      </c>
      <c r="Y269" s="79">
        <f t="shared" si="141"/>
        <v>0.41599999999999998</v>
      </c>
      <c r="Z269" s="80">
        <f t="shared" si="142"/>
        <v>82.263999999999996</v>
      </c>
      <c r="AA269" s="81">
        <f t="shared" si="143"/>
        <v>0.23504</v>
      </c>
      <c r="AB269" s="82">
        <f t="shared" si="144"/>
        <v>183.09200000000001</v>
      </c>
      <c r="AC269" s="81">
        <f t="shared" si="145"/>
        <v>0.52312000000000003</v>
      </c>
      <c r="AD269" s="101">
        <f t="shared" si="146"/>
        <v>2441.2266666666669</v>
      </c>
    </row>
    <row r="270" spans="1:30" x14ac:dyDescent="0.25">
      <c r="A270" s="38" t="s">
        <v>31</v>
      </c>
      <c r="B270" s="6">
        <v>9987</v>
      </c>
      <c r="C270" s="6">
        <v>322</v>
      </c>
      <c r="D270" s="6">
        <v>288</v>
      </c>
      <c r="E270" s="6">
        <v>38</v>
      </c>
      <c r="F270" s="6">
        <v>87</v>
      </c>
      <c r="G270" s="6">
        <v>545</v>
      </c>
      <c r="H270" s="6">
        <v>23</v>
      </c>
      <c r="I270" s="6">
        <v>96</v>
      </c>
      <c r="J270" s="6">
        <v>963</v>
      </c>
      <c r="K270" s="6">
        <v>83</v>
      </c>
      <c r="L270" s="6">
        <v>91</v>
      </c>
      <c r="M270" s="94">
        <v>7.7</v>
      </c>
      <c r="N270" s="94">
        <v>7.7</v>
      </c>
      <c r="O270" s="34">
        <v>1.5049999999999999</v>
      </c>
      <c r="P270" s="34">
        <v>1.1599999999999999</v>
      </c>
      <c r="W270" s="6">
        <v>12540</v>
      </c>
      <c r="X270" s="7">
        <f t="shared" si="140"/>
        <v>1.2556323220186243</v>
      </c>
      <c r="Y270" s="79">
        <f t="shared" si="141"/>
        <v>0.36799999999999999</v>
      </c>
      <c r="Z270" s="80">
        <f t="shared" si="142"/>
        <v>92.736000000000004</v>
      </c>
      <c r="AA270" s="81">
        <f t="shared" si="143"/>
        <v>0.26496000000000003</v>
      </c>
      <c r="AB270" s="82">
        <f t="shared" si="144"/>
        <v>175.49</v>
      </c>
      <c r="AC270" s="81">
        <f t="shared" si="145"/>
        <v>0.50140000000000007</v>
      </c>
      <c r="AD270" s="101">
        <f t="shared" si="146"/>
        <v>2339.8666666666668</v>
      </c>
    </row>
    <row r="271" spans="1:30" x14ac:dyDescent="0.25">
      <c r="A271" s="38" t="s">
        <v>32</v>
      </c>
      <c r="B271" s="6">
        <v>15533</v>
      </c>
      <c r="C271" s="6">
        <v>518</v>
      </c>
      <c r="D271" s="6">
        <v>295</v>
      </c>
      <c r="E271" s="6">
        <v>25</v>
      </c>
      <c r="F271" s="6">
        <v>91</v>
      </c>
      <c r="G271" s="6">
        <v>588</v>
      </c>
      <c r="H271" s="6">
        <v>42</v>
      </c>
      <c r="I271" s="6">
        <v>93</v>
      </c>
      <c r="J271" s="6">
        <v>998</v>
      </c>
      <c r="K271" s="6">
        <v>144</v>
      </c>
      <c r="L271" s="6">
        <v>86</v>
      </c>
      <c r="M271" s="94">
        <v>7.3</v>
      </c>
      <c r="N271" s="94">
        <v>7.8</v>
      </c>
      <c r="O271" s="34">
        <v>1.0760000000000001</v>
      </c>
      <c r="P271" s="34">
        <v>1.0880000000000001</v>
      </c>
      <c r="W271" s="6">
        <v>14514</v>
      </c>
      <c r="X271" s="7">
        <f t="shared" si="140"/>
        <v>0.93439773385694969</v>
      </c>
      <c r="Y271" s="79">
        <f t="shared" si="141"/>
        <v>0.59199999999999997</v>
      </c>
      <c r="Z271" s="80">
        <f t="shared" si="142"/>
        <v>152.81</v>
      </c>
      <c r="AA271" s="81">
        <f t="shared" si="143"/>
        <v>0.43659999999999999</v>
      </c>
      <c r="AB271" s="82">
        <f t="shared" si="144"/>
        <v>304.584</v>
      </c>
      <c r="AC271" s="81">
        <f t="shared" si="145"/>
        <v>0.87024000000000001</v>
      </c>
      <c r="AD271" s="101">
        <f t="shared" si="146"/>
        <v>4061.1200000000003</v>
      </c>
    </row>
    <row r="272" spans="1:30" ht="13" thickBot="1" x14ac:dyDescent="0.3">
      <c r="A272" s="38" t="s">
        <v>33</v>
      </c>
      <c r="B272" s="6">
        <v>11026</v>
      </c>
      <c r="C272" s="6">
        <v>356</v>
      </c>
      <c r="D272" s="6">
        <v>306</v>
      </c>
      <c r="E272" s="6">
        <v>86</v>
      </c>
      <c r="F272" s="6">
        <v>72</v>
      </c>
      <c r="G272" s="6">
        <v>575</v>
      </c>
      <c r="H272" s="6">
        <v>92</v>
      </c>
      <c r="I272" s="6">
        <v>84</v>
      </c>
      <c r="J272" s="6">
        <v>1014</v>
      </c>
      <c r="K272" s="6">
        <v>237</v>
      </c>
      <c r="L272" s="6">
        <v>77</v>
      </c>
      <c r="M272" s="94">
        <v>7.3</v>
      </c>
      <c r="N272" s="94">
        <v>7.6</v>
      </c>
      <c r="O272" s="34">
        <v>1.069</v>
      </c>
      <c r="P272" s="34">
        <v>1.1080000000000001</v>
      </c>
      <c r="W272" s="6">
        <v>12665</v>
      </c>
      <c r="X272" s="7">
        <f t="shared" si="140"/>
        <v>1.1486486486486487</v>
      </c>
      <c r="Y272" s="79">
        <f t="shared" si="141"/>
        <v>0.40685714285714286</v>
      </c>
      <c r="Z272" s="80">
        <f t="shared" si="142"/>
        <v>108.93600000000001</v>
      </c>
      <c r="AA272" s="81">
        <f t="shared" si="143"/>
        <v>0.31124571428571429</v>
      </c>
      <c r="AB272" s="82">
        <f t="shared" si="144"/>
        <v>204.7</v>
      </c>
      <c r="AC272" s="81">
        <f t="shared" si="145"/>
        <v>0.58485714285714285</v>
      </c>
      <c r="AD272" s="101">
        <f t="shared" si="146"/>
        <v>2729.3333333333335</v>
      </c>
    </row>
    <row r="273" spans="1:30" ht="13" thickTop="1" x14ac:dyDescent="0.25">
      <c r="A273" s="39" t="s">
        <v>93</v>
      </c>
      <c r="B273" s="40">
        <f>SUM(B261:B272)</f>
        <v>158696</v>
      </c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96"/>
      <c r="N273" s="96"/>
      <c r="O273" s="43"/>
      <c r="P273" s="43"/>
      <c r="W273" s="40">
        <f>SUM(W261:W272)</f>
        <v>174648</v>
      </c>
      <c r="X273" s="41"/>
      <c r="Y273" s="83"/>
      <c r="Z273" s="84"/>
      <c r="AA273" s="85"/>
      <c r="AB273" s="86"/>
      <c r="AC273" s="85"/>
      <c r="AD273" s="103"/>
    </row>
    <row r="274" spans="1:30" ht="13" thickBot="1" x14ac:dyDescent="0.3">
      <c r="A274" s="11" t="s">
        <v>94</v>
      </c>
      <c r="B274" s="12">
        <f>AVERAGE(B261:B272)</f>
        <v>13224.666666666666</v>
      </c>
      <c r="C274" s="12">
        <f t="shared" ref="C274:P274" si="147">AVERAGE(C261:C272)</f>
        <v>435</v>
      </c>
      <c r="D274" s="12">
        <f t="shared" si="147"/>
        <v>316.16666666666669</v>
      </c>
      <c r="E274" s="12">
        <f>AVERAGE(E261:E272)</f>
        <v>42.416666666666664</v>
      </c>
      <c r="F274" s="12">
        <f>AVERAGE(F261:F272)</f>
        <v>85.25</v>
      </c>
      <c r="G274" s="12">
        <f>AVERAGE(G261:G272)</f>
        <v>524.75</v>
      </c>
      <c r="H274" s="12">
        <f>AVERAGE(H261:H272)</f>
        <v>32.833333333333336</v>
      </c>
      <c r="I274" s="12">
        <f>AVERAGE(I261:I272)</f>
        <v>93.416666666666671</v>
      </c>
      <c r="J274" s="12">
        <f t="shared" si="147"/>
        <v>871.16666666666663</v>
      </c>
      <c r="K274" s="12">
        <f>AVERAGE(K261:K272)</f>
        <v>136.25</v>
      </c>
      <c r="L274" s="12">
        <f>AVERAGE(L261:L272)</f>
        <v>82.5</v>
      </c>
      <c r="M274" s="26">
        <f t="shared" si="147"/>
        <v>7.5166666666666666</v>
      </c>
      <c r="N274" s="26">
        <f t="shared" si="147"/>
        <v>7.8583333333333334</v>
      </c>
      <c r="O274" s="36">
        <f t="shared" si="147"/>
        <v>1.1569166666666666</v>
      </c>
      <c r="P274" s="36">
        <f t="shared" si="147"/>
        <v>1.0620000000000001</v>
      </c>
      <c r="W274" s="12">
        <f>AVERAGE(W261:W272)</f>
        <v>14554</v>
      </c>
      <c r="X274" s="26">
        <f>AVERAGE(X261:X272)</f>
        <v>1.1187516881511681</v>
      </c>
      <c r="Y274" s="79">
        <f t="shared" ref="Y274" si="148">C274/$C$2</f>
        <v>0.49714285714285716</v>
      </c>
      <c r="Z274" s="80">
        <f t="shared" ref="Z274" si="149">(C274*D274)/1000</f>
        <v>137.5325</v>
      </c>
      <c r="AA274" s="87">
        <f t="shared" ref="AA274" si="150">(Z274)/$E$3</f>
        <v>0.39295000000000002</v>
      </c>
      <c r="AB274" s="82">
        <f t="shared" ref="AB274" si="151">(C274*G274)/1000</f>
        <v>228.26625000000001</v>
      </c>
      <c r="AC274" s="87">
        <f t="shared" ref="AC274" si="152">(AB274)/$G$3</f>
        <v>0.6521892857142858</v>
      </c>
      <c r="AD274" s="104">
        <f>AVERAGE(AD261:AD272)</f>
        <v>2998.4166666666665</v>
      </c>
    </row>
    <row r="275" spans="1:30" ht="13" thickTop="1" x14ac:dyDescent="0.25"/>
    <row r="276" spans="1:30" ht="13" thickBot="1" x14ac:dyDescent="0.3"/>
    <row r="277" spans="1:30" ht="13" thickTop="1" x14ac:dyDescent="0.25">
      <c r="A277" s="20" t="s">
        <v>5</v>
      </c>
      <c r="B277" s="21" t="s">
        <v>6</v>
      </c>
      <c r="C277" s="21" t="s">
        <v>6</v>
      </c>
      <c r="D277" s="32" t="s">
        <v>8</v>
      </c>
      <c r="E277" s="21" t="s">
        <v>9</v>
      </c>
      <c r="F277" s="21" t="s">
        <v>2</v>
      </c>
      <c r="G277" s="21" t="s">
        <v>10</v>
      </c>
      <c r="H277" s="21" t="s">
        <v>11</v>
      </c>
      <c r="I277" s="21" t="s">
        <v>3</v>
      </c>
      <c r="J277" s="21" t="s">
        <v>12</v>
      </c>
      <c r="K277" s="21" t="s">
        <v>13</v>
      </c>
      <c r="L277" s="21" t="s">
        <v>14</v>
      </c>
      <c r="M277" s="91" t="s">
        <v>66</v>
      </c>
      <c r="N277" s="92" t="s">
        <v>67</v>
      </c>
      <c r="O277" s="32" t="s">
        <v>68</v>
      </c>
      <c r="P277" s="21" t="s">
        <v>69</v>
      </c>
      <c r="W277" s="22" t="s">
        <v>48</v>
      </c>
      <c r="X277" s="22" t="s">
        <v>41</v>
      </c>
      <c r="Y277" s="71" t="s">
        <v>49</v>
      </c>
      <c r="Z277" s="72" t="s">
        <v>50</v>
      </c>
      <c r="AA277" s="73" t="s">
        <v>51</v>
      </c>
      <c r="AB277" s="74" t="s">
        <v>49</v>
      </c>
      <c r="AC277" s="73" t="s">
        <v>49</v>
      </c>
      <c r="AD277" s="71" t="s">
        <v>148</v>
      </c>
    </row>
    <row r="278" spans="1:30" ht="13" thickBot="1" x14ac:dyDescent="0.3">
      <c r="A278" s="17" t="s">
        <v>95</v>
      </c>
      <c r="B278" s="18" t="s">
        <v>17</v>
      </c>
      <c r="C278" s="19" t="s">
        <v>18</v>
      </c>
      <c r="D278" s="18" t="s">
        <v>19</v>
      </c>
      <c r="E278" s="18" t="s">
        <v>19</v>
      </c>
      <c r="F278" s="23" t="s">
        <v>20</v>
      </c>
      <c r="G278" s="18" t="s">
        <v>19</v>
      </c>
      <c r="H278" s="18" t="s">
        <v>19</v>
      </c>
      <c r="I278" s="23" t="s">
        <v>20</v>
      </c>
      <c r="J278" s="18" t="s">
        <v>19</v>
      </c>
      <c r="K278" s="18" t="s">
        <v>19</v>
      </c>
      <c r="L278" s="23" t="s">
        <v>20</v>
      </c>
      <c r="M278" s="93"/>
      <c r="N278" s="93"/>
      <c r="O278" s="18"/>
      <c r="P278" s="18"/>
      <c r="W278" s="19" t="s">
        <v>53</v>
      </c>
      <c r="X278" s="19" t="s">
        <v>21</v>
      </c>
      <c r="Y278" s="75" t="s">
        <v>6</v>
      </c>
      <c r="Z278" s="76" t="s">
        <v>54</v>
      </c>
      <c r="AA278" s="77" t="s">
        <v>55</v>
      </c>
      <c r="AB278" s="78" t="s">
        <v>56</v>
      </c>
      <c r="AC278" s="77" t="s">
        <v>57</v>
      </c>
      <c r="AD278" s="99" t="s">
        <v>149</v>
      </c>
    </row>
    <row r="279" spans="1:30" ht="13" thickTop="1" x14ac:dyDescent="0.25">
      <c r="A279" s="38" t="s">
        <v>22</v>
      </c>
      <c r="B279" s="6">
        <v>11434</v>
      </c>
      <c r="C279" s="6">
        <v>369</v>
      </c>
      <c r="D279" s="6">
        <v>281</v>
      </c>
      <c r="E279" s="6">
        <v>39</v>
      </c>
      <c r="F279" s="6">
        <v>86</v>
      </c>
      <c r="G279" s="6">
        <v>448</v>
      </c>
      <c r="H279" s="6">
        <v>46</v>
      </c>
      <c r="I279" s="6">
        <v>90</v>
      </c>
      <c r="J279" s="6">
        <v>699</v>
      </c>
      <c r="K279" s="6">
        <v>158</v>
      </c>
      <c r="L279" s="6">
        <v>77</v>
      </c>
      <c r="M279" s="94">
        <v>7.4</v>
      </c>
      <c r="N279" s="94">
        <v>7.7</v>
      </c>
      <c r="O279" s="34">
        <v>1.3069999999999999</v>
      </c>
      <c r="P279" s="34">
        <v>1.296</v>
      </c>
      <c r="W279" s="37">
        <v>15117</v>
      </c>
      <c r="X279" s="7">
        <f t="shared" ref="X279:X290" si="153">W279/B279</f>
        <v>1.3221094979884556</v>
      </c>
      <c r="Y279" s="79">
        <f>C279/$C$2</f>
        <v>0.42171428571428571</v>
      </c>
      <c r="Z279" s="80">
        <f>(C279*D279)/1000</f>
        <v>103.68899999999999</v>
      </c>
      <c r="AA279" s="81">
        <f>(Z279)/$E$3</f>
        <v>0.29625428571428569</v>
      </c>
      <c r="AB279" s="82">
        <f>(C279*G279)/1000</f>
        <v>165.31200000000001</v>
      </c>
      <c r="AC279" s="81">
        <f>(AB279)/$G$3</f>
        <v>0.47232000000000002</v>
      </c>
      <c r="AD279" s="101">
        <f>(0.8*C279*G279)/60</f>
        <v>2204.1600000000003</v>
      </c>
    </row>
    <row r="280" spans="1:30" x14ac:dyDescent="0.25">
      <c r="A280" s="38" t="s">
        <v>23</v>
      </c>
      <c r="B280" s="6">
        <v>9876</v>
      </c>
      <c r="C280" s="6">
        <v>341</v>
      </c>
      <c r="D280" s="6">
        <v>200</v>
      </c>
      <c r="E280" s="6">
        <v>38</v>
      </c>
      <c r="F280" s="6">
        <v>81</v>
      </c>
      <c r="G280" s="6">
        <v>400</v>
      </c>
      <c r="H280" s="6">
        <v>36</v>
      </c>
      <c r="I280" s="6">
        <v>91</v>
      </c>
      <c r="J280" s="6">
        <v>633</v>
      </c>
      <c r="K280" s="6">
        <v>144</v>
      </c>
      <c r="L280" s="6">
        <v>77</v>
      </c>
      <c r="M280" s="94">
        <v>7.4</v>
      </c>
      <c r="N280" s="94">
        <v>7.7</v>
      </c>
      <c r="O280" s="34">
        <v>1.262</v>
      </c>
      <c r="P280" s="34">
        <v>1.3859999999999999</v>
      </c>
      <c r="W280" s="6">
        <v>11380</v>
      </c>
      <c r="X280" s="7">
        <f t="shared" si="153"/>
        <v>1.1522883758606723</v>
      </c>
      <c r="Y280" s="79">
        <f t="shared" ref="Y280:Y290" si="154">C280/$C$2</f>
        <v>0.38971428571428574</v>
      </c>
      <c r="Z280" s="80">
        <f t="shared" ref="Z280:Z290" si="155">(C280*D280)/1000</f>
        <v>68.2</v>
      </c>
      <c r="AA280" s="81">
        <f t="shared" ref="AA280:AA290" si="156">(Z280)/$E$3</f>
        <v>0.19485714285714287</v>
      </c>
      <c r="AB280" s="82">
        <f t="shared" ref="AB280:AB290" si="157">(C280*G280)/1000</f>
        <v>136.4</v>
      </c>
      <c r="AC280" s="81">
        <f t="shared" ref="AC280:AC290" si="158">(AB280)/$G$3</f>
        <v>0.38971428571428574</v>
      </c>
      <c r="AD280" s="101">
        <f t="shared" ref="AD280:AD290" si="159">(0.8*C280*G280)/60</f>
        <v>1818.6666666666667</v>
      </c>
    </row>
    <row r="281" spans="1:30" x14ac:dyDescent="0.25">
      <c r="A281" s="38" t="s">
        <v>24</v>
      </c>
      <c r="B281" s="6">
        <v>11593</v>
      </c>
      <c r="C281" s="6">
        <v>374</v>
      </c>
      <c r="D281" s="6">
        <v>283</v>
      </c>
      <c r="E281" s="6">
        <v>67</v>
      </c>
      <c r="F281" s="6">
        <v>76</v>
      </c>
      <c r="G281" s="6">
        <v>480</v>
      </c>
      <c r="H281" s="6">
        <v>42</v>
      </c>
      <c r="I281" s="6">
        <v>91</v>
      </c>
      <c r="J281" s="6">
        <v>786</v>
      </c>
      <c r="K281" s="6">
        <v>185</v>
      </c>
      <c r="L281" s="6">
        <v>76</v>
      </c>
      <c r="M281" s="94">
        <v>7.3</v>
      </c>
      <c r="N281" s="94">
        <v>7.8</v>
      </c>
      <c r="O281" s="34">
        <v>1.194</v>
      </c>
      <c r="P281" s="34">
        <v>1.294</v>
      </c>
      <c r="W281" s="6">
        <v>14175</v>
      </c>
      <c r="X281" s="7">
        <f t="shared" si="153"/>
        <v>1.2227206072630035</v>
      </c>
      <c r="Y281" s="79">
        <f t="shared" si="154"/>
        <v>0.42742857142857144</v>
      </c>
      <c r="Z281" s="80">
        <f t="shared" si="155"/>
        <v>105.842</v>
      </c>
      <c r="AA281" s="81">
        <f t="shared" si="156"/>
        <v>0.30240571428571428</v>
      </c>
      <c r="AB281" s="82">
        <f t="shared" si="157"/>
        <v>179.52</v>
      </c>
      <c r="AC281" s="81">
        <f t="shared" si="158"/>
        <v>0.51291428571428577</v>
      </c>
      <c r="AD281" s="101">
        <f t="shared" si="159"/>
        <v>2393.6</v>
      </c>
    </row>
    <row r="282" spans="1:30" x14ac:dyDescent="0.25">
      <c r="A282" s="38" t="s">
        <v>25</v>
      </c>
      <c r="B282" s="6">
        <v>14441</v>
      </c>
      <c r="C282" s="6">
        <v>481</v>
      </c>
      <c r="D282" s="6">
        <v>265</v>
      </c>
      <c r="E282" s="6">
        <v>33</v>
      </c>
      <c r="F282" s="6">
        <v>88</v>
      </c>
      <c r="G282" s="6">
        <v>443</v>
      </c>
      <c r="H282" s="6">
        <v>22</v>
      </c>
      <c r="I282" s="6">
        <v>95</v>
      </c>
      <c r="J282" s="6">
        <v>792</v>
      </c>
      <c r="K282" s="6">
        <v>115</v>
      </c>
      <c r="L282" s="6">
        <v>85</v>
      </c>
      <c r="M282" s="94">
        <v>7.5</v>
      </c>
      <c r="N282" s="94">
        <v>7.8</v>
      </c>
      <c r="O282" s="34">
        <v>1.405</v>
      </c>
      <c r="P282" s="34">
        <v>0.98899999999999999</v>
      </c>
      <c r="W282" s="6">
        <v>14441</v>
      </c>
      <c r="X282" s="7">
        <f t="shared" si="153"/>
        <v>1</v>
      </c>
      <c r="Y282" s="79">
        <f t="shared" si="154"/>
        <v>0.54971428571428571</v>
      </c>
      <c r="Z282" s="80">
        <f t="shared" si="155"/>
        <v>127.465</v>
      </c>
      <c r="AA282" s="81">
        <f t="shared" si="156"/>
        <v>0.36418571428571428</v>
      </c>
      <c r="AB282" s="82">
        <f t="shared" si="157"/>
        <v>213.083</v>
      </c>
      <c r="AC282" s="81">
        <f t="shared" si="158"/>
        <v>0.60880857142857148</v>
      </c>
      <c r="AD282" s="101">
        <f t="shared" si="159"/>
        <v>2841.1066666666666</v>
      </c>
    </row>
    <row r="283" spans="1:30" x14ac:dyDescent="0.25">
      <c r="A283" s="38" t="s">
        <v>26</v>
      </c>
      <c r="B283" s="6">
        <v>11131</v>
      </c>
      <c r="C283" s="6">
        <v>359</v>
      </c>
      <c r="D283" s="6">
        <v>223</v>
      </c>
      <c r="E283" s="6">
        <v>59</v>
      </c>
      <c r="F283" s="6">
        <v>73</v>
      </c>
      <c r="G283" s="6">
        <v>498</v>
      </c>
      <c r="H283" s="6">
        <v>27</v>
      </c>
      <c r="I283" s="6">
        <v>95</v>
      </c>
      <c r="J283" s="6">
        <v>725</v>
      </c>
      <c r="K283" s="6">
        <v>149</v>
      </c>
      <c r="L283" s="6">
        <v>79</v>
      </c>
      <c r="M283" s="94">
        <v>7.3</v>
      </c>
      <c r="N283" s="94">
        <v>7.9</v>
      </c>
      <c r="O283" s="34">
        <v>1.1559999999999999</v>
      </c>
      <c r="P283" s="34">
        <v>1.1779999999999999</v>
      </c>
      <c r="W283" s="6">
        <v>17559</v>
      </c>
      <c r="X283" s="7">
        <f t="shared" si="153"/>
        <v>1.5774862995238523</v>
      </c>
      <c r="Y283" s="79">
        <f t="shared" si="154"/>
        <v>0.41028571428571431</v>
      </c>
      <c r="Z283" s="80">
        <f t="shared" si="155"/>
        <v>80.057000000000002</v>
      </c>
      <c r="AA283" s="81">
        <f t="shared" si="156"/>
        <v>0.22873428571428572</v>
      </c>
      <c r="AB283" s="82">
        <f t="shared" si="157"/>
        <v>178.78200000000001</v>
      </c>
      <c r="AC283" s="81">
        <f t="shared" si="158"/>
        <v>0.51080571428571431</v>
      </c>
      <c r="AD283" s="101">
        <f t="shared" si="159"/>
        <v>2383.7600000000002</v>
      </c>
    </row>
    <row r="284" spans="1:30" x14ac:dyDescent="0.25">
      <c r="A284" s="38" t="s">
        <v>27</v>
      </c>
      <c r="B284" s="6">
        <v>11902</v>
      </c>
      <c r="C284" s="6">
        <v>397</v>
      </c>
      <c r="D284" s="6">
        <v>246</v>
      </c>
      <c r="E284" s="6">
        <v>56</v>
      </c>
      <c r="F284" s="2">
        <v>77</v>
      </c>
      <c r="G284" s="6">
        <v>425</v>
      </c>
      <c r="H284" s="6">
        <v>28</v>
      </c>
      <c r="I284" s="6">
        <v>93</v>
      </c>
      <c r="J284" s="6">
        <v>680</v>
      </c>
      <c r="K284" s="6">
        <v>146</v>
      </c>
      <c r="L284" s="6">
        <v>79</v>
      </c>
      <c r="M284" s="94">
        <v>7.5</v>
      </c>
      <c r="N284" s="94">
        <v>7.8</v>
      </c>
      <c r="O284" s="34">
        <v>1.286</v>
      </c>
      <c r="P284" s="34">
        <v>1.2390000000000001</v>
      </c>
      <c r="W284" s="6">
        <v>17873</v>
      </c>
      <c r="X284" s="7">
        <f t="shared" si="153"/>
        <v>1.5016803898504454</v>
      </c>
      <c r="Y284" s="79">
        <f t="shared" si="154"/>
        <v>0.45371428571428574</v>
      </c>
      <c r="Z284" s="80">
        <f t="shared" si="155"/>
        <v>97.662000000000006</v>
      </c>
      <c r="AA284" s="81">
        <f t="shared" si="156"/>
        <v>0.27903428571428573</v>
      </c>
      <c r="AB284" s="82">
        <f t="shared" si="157"/>
        <v>168.72499999999999</v>
      </c>
      <c r="AC284" s="81">
        <f t="shared" si="158"/>
        <v>0.48207142857142854</v>
      </c>
      <c r="AD284" s="101">
        <f t="shared" si="159"/>
        <v>2249.6666666666665</v>
      </c>
    </row>
    <row r="285" spans="1:30" x14ac:dyDescent="0.25">
      <c r="A285" s="38" t="s">
        <v>28</v>
      </c>
      <c r="B285" s="6">
        <v>10479</v>
      </c>
      <c r="C285" s="6">
        <v>338</v>
      </c>
      <c r="D285" s="6">
        <v>306</v>
      </c>
      <c r="E285" s="6">
        <v>56</v>
      </c>
      <c r="F285" s="6">
        <v>82</v>
      </c>
      <c r="G285" s="6">
        <v>360</v>
      </c>
      <c r="H285" s="6">
        <v>22</v>
      </c>
      <c r="I285" s="6">
        <v>94</v>
      </c>
      <c r="J285" s="6">
        <v>713</v>
      </c>
      <c r="K285" s="6">
        <v>128</v>
      </c>
      <c r="L285" s="6">
        <v>82</v>
      </c>
      <c r="M285" s="97">
        <v>7.4</v>
      </c>
      <c r="N285" s="97">
        <v>7.9</v>
      </c>
      <c r="O285" s="44">
        <v>1.3009999999999999</v>
      </c>
      <c r="P285" s="44">
        <v>1.298</v>
      </c>
      <c r="W285" s="6">
        <v>10479</v>
      </c>
      <c r="X285" s="7">
        <f t="shared" si="153"/>
        <v>1</v>
      </c>
      <c r="Y285" s="79">
        <f t="shared" si="154"/>
        <v>0.38628571428571429</v>
      </c>
      <c r="Z285" s="80">
        <f t="shared" si="155"/>
        <v>103.428</v>
      </c>
      <c r="AA285" s="81">
        <f t="shared" si="156"/>
        <v>0.2955085714285714</v>
      </c>
      <c r="AB285" s="82">
        <f t="shared" si="157"/>
        <v>121.68</v>
      </c>
      <c r="AC285" s="81">
        <f t="shared" si="158"/>
        <v>0.34765714285714289</v>
      </c>
      <c r="AD285" s="101">
        <f t="shared" si="159"/>
        <v>1622.4000000000003</v>
      </c>
    </row>
    <row r="286" spans="1:30" x14ac:dyDescent="0.25">
      <c r="A286" s="38" t="s">
        <v>29</v>
      </c>
      <c r="B286" s="6">
        <v>11840</v>
      </c>
      <c r="C286" s="6">
        <v>382</v>
      </c>
      <c r="D286" s="6">
        <v>233</v>
      </c>
      <c r="E286" s="6">
        <v>76</v>
      </c>
      <c r="F286" s="6">
        <v>68</v>
      </c>
      <c r="G286" s="6">
        <v>405</v>
      </c>
      <c r="H286" s="6">
        <v>30</v>
      </c>
      <c r="I286" s="6">
        <v>93</v>
      </c>
      <c r="J286" s="6">
        <v>586</v>
      </c>
      <c r="K286" s="6">
        <v>142</v>
      </c>
      <c r="L286" s="6">
        <v>76</v>
      </c>
      <c r="M286" s="94">
        <v>7.4</v>
      </c>
      <c r="N286" s="94">
        <v>7.9</v>
      </c>
      <c r="O286" s="34">
        <v>1.048</v>
      </c>
      <c r="P286" s="34">
        <v>1.1719999999999999</v>
      </c>
      <c r="W286" s="6">
        <v>15782</v>
      </c>
      <c r="X286" s="7">
        <f t="shared" si="153"/>
        <v>1.3329391891891893</v>
      </c>
      <c r="Y286" s="79">
        <f t="shared" si="154"/>
        <v>0.43657142857142855</v>
      </c>
      <c r="Z286" s="80">
        <f t="shared" si="155"/>
        <v>89.006</v>
      </c>
      <c r="AA286" s="81">
        <f t="shared" si="156"/>
        <v>0.25430285714285716</v>
      </c>
      <c r="AB286" s="82">
        <f t="shared" si="157"/>
        <v>154.71</v>
      </c>
      <c r="AC286" s="81">
        <f t="shared" si="158"/>
        <v>0.44202857142857144</v>
      </c>
      <c r="AD286" s="101">
        <f t="shared" si="159"/>
        <v>2062.8000000000002</v>
      </c>
    </row>
    <row r="287" spans="1:30" x14ac:dyDescent="0.25">
      <c r="A287" s="38" t="s">
        <v>30</v>
      </c>
      <c r="B287" s="6">
        <v>12054</v>
      </c>
      <c r="C287" s="6">
        <v>402</v>
      </c>
      <c r="D287" s="6">
        <v>282</v>
      </c>
      <c r="E287" s="6">
        <v>39</v>
      </c>
      <c r="F287" s="6">
        <v>86</v>
      </c>
      <c r="G287" s="6">
        <v>393</v>
      </c>
      <c r="H287" s="6">
        <v>22</v>
      </c>
      <c r="I287" s="6">
        <v>94</v>
      </c>
      <c r="J287" s="6">
        <v>666</v>
      </c>
      <c r="K287" s="6">
        <v>127</v>
      </c>
      <c r="L287" s="6">
        <v>81</v>
      </c>
      <c r="M287" s="94">
        <v>7.4</v>
      </c>
      <c r="N287" s="94">
        <v>7.7</v>
      </c>
      <c r="O287" s="34">
        <v>1.17</v>
      </c>
      <c r="P287" s="34">
        <v>1.046</v>
      </c>
      <c r="W287" s="6">
        <v>13513</v>
      </c>
      <c r="X287" s="7">
        <f t="shared" si="153"/>
        <v>1.1210386593661854</v>
      </c>
      <c r="Y287" s="79">
        <f t="shared" si="154"/>
        <v>0.45942857142857141</v>
      </c>
      <c r="Z287" s="80">
        <f t="shared" si="155"/>
        <v>113.364</v>
      </c>
      <c r="AA287" s="81">
        <f t="shared" si="156"/>
        <v>0.32389714285714288</v>
      </c>
      <c r="AB287" s="82">
        <f t="shared" si="157"/>
        <v>157.98599999999999</v>
      </c>
      <c r="AC287" s="81">
        <f t="shared" si="158"/>
        <v>0.45138857142857142</v>
      </c>
      <c r="AD287" s="101">
        <f t="shared" si="159"/>
        <v>2106.48</v>
      </c>
    </row>
    <row r="288" spans="1:30" x14ac:dyDescent="0.25">
      <c r="A288" s="38" t="s">
        <v>31</v>
      </c>
      <c r="B288" s="6">
        <v>17922</v>
      </c>
      <c r="C288" s="6">
        <f>B288/31</f>
        <v>578.12903225806451</v>
      </c>
      <c r="D288" s="6">
        <v>186</v>
      </c>
      <c r="E288" s="6">
        <v>25</v>
      </c>
      <c r="F288" s="6">
        <v>86</v>
      </c>
      <c r="G288" s="6">
        <v>268</v>
      </c>
      <c r="H288" s="6">
        <v>18</v>
      </c>
      <c r="I288" s="6">
        <v>93</v>
      </c>
      <c r="J288" s="6">
        <v>459</v>
      </c>
      <c r="K288" s="6">
        <v>73</v>
      </c>
      <c r="L288" s="6">
        <v>84</v>
      </c>
      <c r="M288" s="94">
        <v>7.6</v>
      </c>
      <c r="N288" s="94">
        <v>7.7</v>
      </c>
      <c r="O288" s="34">
        <v>1.2529999999999999</v>
      </c>
      <c r="P288" s="34">
        <v>1.196</v>
      </c>
      <c r="W288" s="6">
        <v>14295</v>
      </c>
      <c r="X288" s="7">
        <f t="shared" si="153"/>
        <v>0.79762303314362237</v>
      </c>
      <c r="Y288" s="79">
        <f t="shared" si="154"/>
        <v>0.66071889400921657</v>
      </c>
      <c r="Z288" s="80">
        <f t="shared" si="155"/>
        <v>107.532</v>
      </c>
      <c r="AA288" s="81">
        <f t="shared" si="156"/>
        <v>0.30723428571428568</v>
      </c>
      <c r="AB288" s="82">
        <f t="shared" si="157"/>
        <v>154.9385806451613</v>
      </c>
      <c r="AC288" s="81">
        <f t="shared" si="158"/>
        <v>0.44268165898617512</v>
      </c>
      <c r="AD288" s="101">
        <f t="shared" si="159"/>
        <v>2065.847741935484</v>
      </c>
    </row>
    <row r="289" spans="1:30" x14ac:dyDescent="0.25">
      <c r="A289" s="38" t="s">
        <v>32</v>
      </c>
      <c r="B289" s="6">
        <v>18383</v>
      </c>
      <c r="C289" s="6">
        <v>613</v>
      </c>
      <c r="D289" s="6">
        <v>576</v>
      </c>
      <c r="E289" s="6">
        <v>45</v>
      </c>
      <c r="F289" s="6">
        <v>92</v>
      </c>
      <c r="G289" s="6">
        <v>438</v>
      </c>
      <c r="H289" s="6">
        <v>56</v>
      </c>
      <c r="I289" s="6">
        <v>87</v>
      </c>
      <c r="J289" s="6">
        <v>966</v>
      </c>
      <c r="K289" s="6">
        <v>151</v>
      </c>
      <c r="L289" s="6">
        <v>84</v>
      </c>
      <c r="M289" s="94">
        <v>7.5</v>
      </c>
      <c r="N289" s="94">
        <v>7.5</v>
      </c>
      <c r="O289" s="34">
        <v>1.139</v>
      </c>
      <c r="P289" s="34">
        <v>0.98699999999999999</v>
      </c>
      <c r="W289" s="6">
        <v>14044</v>
      </c>
      <c r="X289" s="7">
        <f t="shared" si="153"/>
        <v>0.76396670837186531</v>
      </c>
      <c r="Y289" s="79">
        <f t="shared" si="154"/>
        <v>0.70057142857142862</v>
      </c>
      <c r="Z289" s="80">
        <f t="shared" si="155"/>
        <v>353.08800000000002</v>
      </c>
      <c r="AA289" s="81">
        <f t="shared" si="156"/>
        <v>1.0088228571428572</v>
      </c>
      <c r="AB289" s="82">
        <f t="shared" si="157"/>
        <v>268.49400000000003</v>
      </c>
      <c r="AC289" s="81">
        <f t="shared" si="158"/>
        <v>0.76712571428571441</v>
      </c>
      <c r="AD289" s="101">
        <f t="shared" si="159"/>
        <v>3579.92</v>
      </c>
    </row>
    <row r="290" spans="1:30" ht="13" thickBot="1" x14ac:dyDescent="0.3">
      <c r="A290" s="38" t="s">
        <v>33</v>
      </c>
      <c r="B290" s="6">
        <v>10342</v>
      </c>
      <c r="C290" s="6">
        <v>334</v>
      </c>
      <c r="D290" s="6">
        <v>842</v>
      </c>
      <c r="E290" s="6">
        <v>85</v>
      </c>
      <c r="F290" s="6">
        <v>90</v>
      </c>
      <c r="G290" s="6">
        <v>660</v>
      </c>
      <c r="H290" s="6">
        <v>97</v>
      </c>
      <c r="I290" s="6">
        <v>85</v>
      </c>
      <c r="J290" s="6">
        <v>1986</v>
      </c>
      <c r="K290" s="6">
        <v>252</v>
      </c>
      <c r="L290" s="6">
        <v>87</v>
      </c>
      <c r="M290" s="94">
        <v>7.5</v>
      </c>
      <c r="N290" s="94">
        <v>7.5</v>
      </c>
      <c r="O290" s="34">
        <v>1.706</v>
      </c>
      <c r="P290" s="34">
        <v>1.33</v>
      </c>
      <c r="W290" s="6">
        <v>12558</v>
      </c>
      <c r="X290" s="7">
        <f t="shared" si="153"/>
        <v>1.2142719009862695</v>
      </c>
      <c r="Y290" s="79">
        <f t="shared" si="154"/>
        <v>0.38171428571428573</v>
      </c>
      <c r="Z290" s="80">
        <f t="shared" si="155"/>
        <v>281.22800000000001</v>
      </c>
      <c r="AA290" s="81">
        <f t="shared" si="156"/>
        <v>0.80350857142857146</v>
      </c>
      <c r="AB290" s="82">
        <f t="shared" si="157"/>
        <v>220.44</v>
      </c>
      <c r="AC290" s="81">
        <f t="shared" si="158"/>
        <v>0.6298285714285714</v>
      </c>
      <c r="AD290" s="101">
        <f t="shared" si="159"/>
        <v>2939.2</v>
      </c>
    </row>
    <row r="291" spans="1:30" ht="13" thickTop="1" x14ac:dyDescent="0.25">
      <c r="A291" s="39" t="s">
        <v>96</v>
      </c>
      <c r="B291" s="40">
        <f>SUM(B279:B290)</f>
        <v>151397</v>
      </c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96"/>
      <c r="N291" s="96"/>
      <c r="O291" s="43"/>
      <c r="P291" s="43"/>
      <c r="W291" s="40">
        <f>SUM(W279:W290)</f>
        <v>171216</v>
      </c>
      <c r="X291" s="41"/>
      <c r="Y291" s="83"/>
      <c r="Z291" s="84"/>
      <c r="AA291" s="85"/>
      <c r="AB291" s="86"/>
      <c r="AC291" s="85"/>
      <c r="AD291" s="103"/>
    </row>
    <row r="292" spans="1:30" ht="13" thickBot="1" x14ac:dyDescent="0.3">
      <c r="A292" s="11" t="s">
        <v>97</v>
      </c>
      <c r="B292" s="12">
        <f>AVERAGE(B279:B290)</f>
        <v>12616.416666666666</v>
      </c>
      <c r="C292" s="12">
        <f t="shared" ref="C292:P292" si="160">AVERAGE(C279:C290)</f>
        <v>414.01075268817203</v>
      </c>
      <c r="D292" s="12">
        <f t="shared" si="160"/>
        <v>326.91666666666669</v>
      </c>
      <c r="E292" s="12">
        <f>AVERAGE(E279:E290)</f>
        <v>51.5</v>
      </c>
      <c r="F292" s="12">
        <f>AVERAGE(F279:F290)</f>
        <v>82.083333333333329</v>
      </c>
      <c r="G292" s="12">
        <f>AVERAGE(G279:G290)</f>
        <v>434.83333333333331</v>
      </c>
      <c r="H292" s="12">
        <f>AVERAGE(H279:H290)</f>
        <v>37.166666666666664</v>
      </c>
      <c r="I292" s="12">
        <f>AVERAGE(I279:I290)</f>
        <v>91.75</v>
      </c>
      <c r="J292" s="12">
        <f t="shared" si="160"/>
        <v>807.58333333333337</v>
      </c>
      <c r="K292" s="12">
        <f>AVERAGE(K279:K290)</f>
        <v>147.5</v>
      </c>
      <c r="L292" s="12">
        <f>AVERAGE(L279:L290)</f>
        <v>80.583333333333329</v>
      </c>
      <c r="M292" s="26">
        <f t="shared" si="160"/>
        <v>7.4333333333333327</v>
      </c>
      <c r="N292" s="26">
        <f t="shared" si="160"/>
        <v>7.7416666666666663</v>
      </c>
      <c r="O292" s="36">
        <f t="shared" si="160"/>
        <v>1.2689166666666665</v>
      </c>
      <c r="P292" s="36">
        <f t="shared" si="160"/>
        <v>1.2009166666666666</v>
      </c>
      <c r="W292" s="12">
        <f>AVERAGE(W279:W290)</f>
        <v>14268</v>
      </c>
      <c r="X292" s="26">
        <f>AVERAGE(X279:X290)</f>
        <v>1.16717705512863</v>
      </c>
      <c r="Y292" s="79">
        <f t="shared" ref="Y292" si="161">C292/$C$2</f>
        <v>0.47315514592933949</v>
      </c>
      <c r="Z292" s="80">
        <f t="shared" ref="Z292" si="162">(C292*D292)/1000</f>
        <v>135.34701523297491</v>
      </c>
      <c r="AA292" s="87">
        <f t="shared" ref="AA292" si="163">(Z292)/$E$3</f>
        <v>0.38670575780849975</v>
      </c>
      <c r="AB292" s="82">
        <f t="shared" ref="AB292" si="164">(C292*G292)/1000</f>
        <v>180.02567562724013</v>
      </c>
      <c r="AC292" s="87">
        <f t="shared" ref="AC292" si="165">(AB292)/$G$3</f>
        <v>0.51435907322068608</v>
      </c>
      <c r="AD292" s="104">
        <f>AVERAGE(AD279:AD290)</f>
        <v>2355.6339784946235</v>
      </c>
    </row>
    <row r="293" spans="1:30" ht="13" thickTop="1" x14ac:dyDescent="0.25"/>
    <row r="294" spans="1:30" ht="13" thickBot="1" x14ac:dyDescent="0.3"/>
    <row r="295" spans="1:30" ht="13" thickTop="1" x14ac:dyDescent="0.25">
      <c r="A295" s="20" t="s">
        <v>5</v>
      </c>
      <c r="B295" s="21" t="s">
        <v>6</v>
      </c>
      <c r="C295" s="21" t="s">
        <v>6</v>
      </c>
      <c r="D295" s="32" t="s">
        <v>8</v>
      </c>
      <c r="E295" s="21" t="s">
        <v>9</v>
      </c>
      <c r="F295" s="21" t="s">
        <v>2</v>
      </c>
      <c r="G295" s="21" t="s">
        <v>10</v>
      </c>
      <c r="H295" s="21" t="s">
        <v>11</v>
      </c>
      <c r="I295" s="21" t="s">
        <v>3</v>
      </c>
      <c r="J295" s="21" t="s">
        <v>12</v>
      </c>
      <c r="K295" s="21" t="s">
        <v>13</v>
      </c>
      <c r="L295" s="21" t="s">
        <v>14</v>
      </c>
      <c r="M295" s="91" t="s">
        <v>66</v>
      </c>
      <c r="N295" s="92" t="s">
        <v>67</v>
      </c>
      <c r="O295" s="32" t="s">
        <v>68</v>
      </c>
      <c r="P295" s="21" t="s">
        <v>69</v>
      </c>
      <c r="Q295" s="21" t="s">
        <v>98</v>
      </c>
      <c r="R295" s="21" t="s">
        <v>99</v>
      </c>
      <c r="S295" s="22" t="s">
        <v>100</v>
      </c>
      <c r="T295" s="21" t="s">
        <v>101</v>
      </c>
      <c r="U295" s="21" t="s">
        <v>102</v>
      </c>
      <c r="V295" s="22" t="s">
        <v>103</v>
      </c>
      <c r="W295" s="22" t="s">
        <v>48</v>
      </c>
      <c r="X295" s="22" t="s">
        <v>41</v>
      </c>
      <c r="Y295" s="71" t="s">
        <v>49</v>
      </c>
      <c r="Z295" s="72" t="s">
        <v>50</v>
      </c>
      <c r="AA295" s="73" t="s">
        <v>51</v>
      </c>
      <c r="AB295" s="74" t="s">
        <v>49</v>
      </c>
      <c r="AC295" s="73" t="s">
        <v>49</v>
      </c>
      <c r="AD295" s="71" t="s">
        <v>148</v>
      </c>
    </row>
    <row r="296" spans="1:30" ht="13" thickBot="1" x14ac:dyDescent="0.3">
      <c r="A296" s="17" t="s">
        <v>104</v>
      </c>
      <c r="B296" s="18" t="s">
        <v>17</v>
      </c>
      <c r="C296" s="19" t="s">
        <v>18</v>
      </c>
      <c r="D296" s="18" t="s">
        <v>19</v>
      </c>
      <c r="E296" s="18" t="s">
        <v>19</v>
      </c>
      <c r="F296" s="23" t="s">
        <v>20</v>
      </c>
      <c r="G296" s="18" t="s">
        <v>19</v>
      </c>
      <c r="H296" s="18" t="s">
        <v>19</v>
      </c>
      <c r="I296" s="23" t="s">
        <v>20</v>
      </c>
      <c r="J296" s="18" t="s">
        <v>19</v>
      </c>
      <c r="K296" s="18" t="s">
        <v>19</v>
      </c>
      <c r="L296" s="23" t="s">
        <v>20</v>
      </c>
      <c r="M296" s="93"/>
      <c r="N296" s="93"/>
      <c r="O296" s="18"/>
      <c r="P296" s="18"/>
      <c r="Q296" s="17"/>
      <c r="R296" s="17"/>
      <c r="S296" s="23" t="s">
        <v>20</v>
      </c>
      <c r="T296" s="17"/>
      <c r="U296" s="17"/>
      <c r="V296" s="23" t="s">
        <v>20</v>
      </c>
      <c r="W296" s="19" t="s">
        <v>53</v>
      </c>
      <c r="X296" s="19" t="s">
        <v>21</v>
      </c>
      <c r="Y296" s="75" t="s">
        <v>6</v>
      </c>
      <c r="Z296" s="76" t="s">
        <v>54</v>
      </c>
      <c r="AA296" s="77" t="s">
        <v>55</v>
      </c>
      <c r="AB296" s="78" t="s">
        <v>56</v>
      </c>
      <c r="AC296" s="77" t="s">
        <v>57</v>
      </c>
      <c r="AD296" s="99" t="s">
        <v>149</v>
      </c>
    </row>
    <row r="297" spans="1:30" ht="13" thickTop="1" x14ac:dyDescent="0.25">
      <c r="A297" s="38" t="s">
        <v>22</v>
      </c>
      <c r="B297" s="6">
        <v>9799</v>
      </c>
      <c r="C297" s="6">
        <v>316</v>
      </c>
      <c r="D297" s="6">
        <v>322</v>
      </c>
      <c r="E297" s="6">
        <v>124</v>
      </c>
      <c r="F297" s="6">
        <v>61</v>
      </c>
      <c r="G297" s="6">
        <v>615</v>
      </c>
      <c r="H297" s="6">
        <v>102</v>
      </c>
      <c r="I297" s="6">
        <v>83</v>
      </c>
      <c r="J297" s="6">
        <v>1046</v>
      </c>
      <c r="K297" s="6">
        <v>263</v>
      </c>
      <c r="L297" s="6">
        <v>75</v>
      </c>
      <c r="M297" s="94">
        <v>7.4</v>
      </c>
      <c r="N297" s="94">
        <v>7.5</v>
      </c>
      <c r="O297" s="34">
        <v>1.3640000000000001</v>
      </c>
      <c r="P297" s="34">
        <v>1.5920000000000001</v>
      </c>
      <c r="Q297" s="6"/>
      <c r="R297" s="33"/>
      <c r="S297" s="45"/>
      <c r="T297" s="6"/>
      <c r="U297" s="33"/>
      <c r="V297" s="45"/>
      <c r="W297" s="37">
        <v>13656</v>
      </c>
      <c r="X297" s="7">
        <f t="shared" ref="X297:X308" si="166">W297/B297</f>
        <v>1.3936115930196959</v>
      </c>
      <c r="Y297" s="79">
        <f>C297/$C$2</f>
        <v>0.36114285714285715</v>
      </c>
      <c r="Z297" s="80">
        <f>(C297*D297)/1000</f>
        <v>101.752</v>
      </c>
      <c r="AA297" s="81">
        <f>(Z297)/$E$3</f>
        <v>0.29071999999999998</v>
      </c>
      <c r="AB297" s="82">
        <f>(C297*G297)/1000</f>
        <v>194.34</v>
      </c>
      <c r="AC297" s="81">
        <f>(AB297)/$G$3</f>
        <v>0.55525714285714289</v>
      </c>
      <c r="AD297" s="101">
        <f>(0.8*C297*G297)/60</f>
        <v>2591.1999999999998</v>
      </c>
    </row>
    <row r="298" spans="1:30" x14ac:dyDescent="0.25">
      <c r="A298" s="38" t="s">
        <v>23</v>
      </c>
      <c r="B298" s="6">
        <v>7562</v>
      </c>
      <c r="C298" s="6">
        <v>270</v>
      </c>
      <c r="D298" s="6">
        <v>576</v>
      </c>
      <c r="E298" s="6">
        <v>40</v>
      </c>
      <c r="F298" s="6">
        <v>93</v>
      </c>
      <c r="G298" s="6">
        <v>727</v>
      </c>
      <c r="H298" s="6">
        <v>34</v>
      </c>
      <c r="I298" s="6">
        <v>95</v>
      </c>
      <c r="J298" s="6">
        <v>1711</v>
      </c>
      <c r="K298" s="6">
        <v>161</v>
      </c>
      <c r="L298" s="6">
        <v>91</v>
      </c>
      <c r="M298" s="94">
        <v>7.5</v>
      </c>
      <c r="N298" s="94">
        <v>7.6</v>
      </c>
      <c r="O298" s="34">
        <v>1.256</v>
      </c>
      <c r="P298" s="34">
        <v>1.244</v>
      </c>
      <c r="Q298" s="6"/>
      <c r="R298" s="33"/>
      <c r="S298" s="46"/>
      <c r="T298" s="6"/>
      <c r="U298" s="33"/>
      <c r="V298" s="46"/>
      <c r="W298" s="6">
        <v>12585</v>
      </c>
      <c r="X298" s="7">
        <f t="shared" si="166"/>
        <v>1.6642422639513357</v>
      </c>
      <c r="Y298" s="79">
        <f t="shared" ref="Y298:Y308" si="167">C298/$C$2</f>
        <v>0.30857142857142855</v>
      </c>
      <c r="Z298" s="80">
        <f t="shared" ref="Z298:Z308" si="168">(C298*D298)/1000</f>
        <v>155.52000000000001</v>
      </c>
      <c r="AA298" s="81">
        <f t="shared" ref="AA298:AA308" si="169">(Z298)/$E$3</f>
        <v>0.44434285714285715</v>
      </c>
      <c r="AB298" s="82">
        <f t="shared" ref="AB298:AB308" si="170">(C298*G298)/1000</f>
        <v>196.29</v>
      </c>
      <c r="AC298" s="81">
        <f t="shared" ref="AC298:AC308" si="171">(AB298)/$G$3</f>
        <v>0.56082857142857145</v>
      </c>
      <c r="AD298" s="101">
        <f t="shared" ref="AD298:AD308" si="172">(0.8*C298*G298)/60</f>
        <v>2617.1999999999998</v>
      </c>
    </row>
    <row r="299" spans="1:30" x14ac:dyDescent="0.25">
      <c r="A299" s="38" t="s">
        <v>24</v>
      </c>
      <c r="B299" s="6">
        <v>19706</v>
      </c>
      <c r="C299" s="6">
        <v>636</v>
      </c>
      <c r="D299" s="6">
        <v>259</v>
      </c>
      <c r="E299" s="6">
        <v>51</v>
      </c>
      <c r="F299" s="6">
        <v>80</v>
      </c>
      <c r="G299" s="6">
        <v>317</v>
      </c>
      <c r="H299" s="6">
        <v>22</v>
      </c>
      <c r="I299" s="6">
        <v>93</v>
      </c>
      <c r="J299" s="6">
        <v>659</v>
      </c>
      <c r="K299" s="6">
        <v>85</v>
      </c>
      <c r="L299" s="6">
        <v>87</v>
      </c>
      <c r="M299" s="94">
        <v>7.6</v>
      </c>
      <c r="N299" s="94">
        <v>7.5</v>
      </c>
      <c r="O299" s="34">
        <v>0.88700000000000001</v>
      </c>
      <c r="P299" s="34">
        <v>0.92100000000000004</v>
      </c>
      <c r="Q299" s="6"/>
      <c r="R299" s="33"/>
      <c r="S299" s="46"/>
      <c r="T299" s="6"/>
      <c r="U299" s="33"/>
      <c r="V299" s="46"/>
      <c r="W299" s="6">
        <v>13050</v>
      </c>
      <c r="X299" s="7">
        <f t="shared" si="166"/>
        <v>0.66223485232923984</v>
      </c>
      <c r="Y299" s="79">
        <f t="shared" si="167"/>
        <v>0.72685714285714287</v>
      </c>
      <c r="Z299" s="80">
        <f t="shared" si="168"/>
        <v>164.72399999999999</v>
      </c>
      <c r="AA299" s="81">
        <f t="shared" si="169"/>
        <v>0.47063999999999995</v>
      </c>
      <c r="AB299" s="82">
        <f t="shared" si="170"/>
        <v>201.61199999999999</v>
      </c>
      <c r="AC299" s="81">
        <f t="shared" si="171"/>
        <v>0.57603428571428572</v>
      </c>
      <c r="AD299" s="101">
        <f t="shared" si="172"/>
        <v>2688.1600000000003</v>
      </c>
    </row>
    <row r="300" spans="1:30" x14ac:dyDescent="0.25">
      <c r="A300" s="38" t="s">
        <v>25</v>
      </c>
      <c r="B300" s="6">
        <v>13839</v>
      </c>
      <c r="C300" s="6">
        <v>461</v>
      </c>
      <c r="D300" s="6">
        <v>268</v>
      </c>
      <c r="E300" s="6">
        <v>41</v>
      </c>
      <c r="F300" s="6">
        <v>85</v>
      </c>
      <c r="G300" s="6">
        <v>412</v>
      </c>
      <c r="H300" s="6">
        <v>19</v>
      </c>
      <c r="I300" s="6">
        <v>95</v>
      </c>
      <c r="J300" s="6">
        <v>808</v>
      </c>
      <c r="K300" s="6">
        <v>129</v>
      </c>
      <c r="L300" s="6">
        <v>84</v>
      </c>
      <c r="M300" s="94">
        <v>7.8</v>
      </c>
      <c r="N300" s="94">
        <v>7.2</v>
      </c>
      <c r="O300" s="34">
        <v>1.0860000000000001</v>
      </c>
      <c r="P300" s="34">
        <v>1.0029999999999999</v>
      </c>
      <c r="Q300" s="6"/>
      <c r="R300" s="33"/>
      <c r="S300" s="46"/>
      <c r="T300" s="6"/>
      <c r="U300" s="33"/>
      <c r="V300" s="46"/>
      <c r="W300" s="6">
        <v>13581</v>
      </c>
      <c r="X300" s="7">
        <f t="shared" si="166"/>
        <v>0.98135703446780842</v>
      </c>
      <c r="Y300" s="79">
        <f t="shared" si="167"/>
        <v>0.5268571428571428</v>
      </c>
      <c r="Z300" s="80">
        <f t="shared" si="168"/>
        <v>123.548</v>
      </c>
      <c r="AA300" s="81">
        <f t="shared" si="169"/>
        <v>0.3529942857142857</v>
      </c>
      <c r="AB300" s="82">
        <f t="shared" si="170"/>
        <v>189.93199999999999</v>
      </c>
      <c r="AC300" s="81">
        <f t="shared" si="171"/>
        <v>0.54266285714285711</v>
      </c>
      <c r="AD300" s="101">
        <f t="shared" si="172"/>
        <v>2532.4266666666667</v>
      </c>
    </row>
    <row r="301" spans="1:30" x14ac:dyDescent="0.25">
      <c r="A301" s="38" t="s">
        <v>26</v>
      </c>
      <c r="B301" s="6">
        <v>14714</v>
      </c>
      <c r="C301" s="6">
        <v>475</v>
      </c>
      <c r="D301" s="6">
        <v>298</v>
      </c>
      <c r="E301" s="6">
        <v>32</v>
      </c>
      <c r="F301" s="6">
        <v>89</v>
      </c>
      <c r="G301" s="6">
        <v>515</v>
      </c>
      <c r="H301" s="6">
        <v>20</v>
      </c>
      <c r="I301" s="6">
        <v>96</v>
      </c>
      <c r="J301" s="6">
        <v>824</v>
      </c>
      <c r="K301" s="6">
        <v>104</v>
      </c>
      <c r="L301" s="6">
        <v>87</v>
      </c>
      <c r="M301" s="94">
        <v>7.5</v>
      </c>
      <c r="N301" s="94">
        <v>7.5</v>
      </c>
      <c r="O301" s="34">
        <v>1.159</v>
      </c>
      <c r="P301" s="34">
        <v>0.92100000000000004</v>
      </c>
      <c r="Q301" s="6"/>
      <c r="R301" s="33"/>
      <c r="S301" s="46"/>
      <c r="T301" s="6"/>
      <c r="U301" s="33"/>
      <c r="V301" s="46"/>
      <c r="W301" s="6">
        <v>13311</v>
      </c>
      <c r="X301" s="7">
        <f t="shared" si="166"/>
        <v>0.90464863395405737</v>
      </c>
      <c r="Y301" s="79">
        <f t="shared" si="167"/>
        <v>0.54285714285714282</v>
      </c>
      <c r="Z301" s="80">
        <f t="shared" si="168"/>
        <v>141.55000000000001</v>
      </c>
      <c r="AA301" s="81">
        <f t="shared" si="169"/>
        <v>0.40442857142857147</v>
      </c>
      <c r="AB301" s="82">
        <f t="shared" si="170"/>
        <v>244.625</v>
      </c>
      <c r="AC301" s="81">
        <f t="shared" si="171"/>
        <v>0.69892857142857145</v>
      </c>
      <c r="AD301" s="101">
        <f t="shared" si="172"/>
        <v>3261.6666666666665</v>
      </c>
    </row>
    <row r="302" spans="1:30" x14ac:dyDescent="0.25">
      <c r="A302" s="38" t="s">
        <v>27</v>
      </c>
      <c r="B302" s="6">
        <v>11428</v>
      </c>
      <c r="C302" s="6">
        <v>381</v>
      </c>
      <c r="D302" s="6">
        <v>360</v>
      </c>
      <c r="E302" s="6">
        <v>53</v>
      </c>
      <c r="F302" s="2">
        <v>85</v>
      </c>
      <c r="G302" s="6">
        <v>455</v>
      </c>
      <c r="H302" s="6">
        <v>22</v>
      </c>
      <c r="I302" s="6">
        <v>95</v>
      </c>
      <c r="J302" s="6">
        <v>829</v>
      </c>
      <c r="K302" s="6">
        <v>109</v>
      </c>
      <c r="L302" s="6">
        <v>87</v>
      </c>
      <c r="M302" s="94">
        <v>7.4</v>
      </c>
      <c r="N302" s="94">
        <v>7.6</v>
      </c>
      <c r="O302" s="34">
        <v>1.014</v>
      </c>
      <c r="P302" s="34">
        <v>1.1499999999999999</v>
      </c>
      <c r="Q302" s="6"/>
      <c r="R302" s="33"/>
      <c r="S302" s="46"/>
      <c r="T302" s="6"/>
      <c r="U302" s="33"/>
      <c r="V302" s="46"/>
      <c r="W302" s="6">
        <v>13889</v>
      </c>
      <c r="X302" s="7">
        <f t="shared" si="166"/>
        <v>1.2153482674133707</v>
      </c>
      <c r="Y302" s="79">
        <f t="shared" si="167"/>
        <v>0.43542857142857144</v>
      </c>
      <c r="Z302" s="80">
        <f t="shared" si="168"/>
        <v>137.16</v>
      </c>
      <c r="AA302" s="81">
        <f t="shared" si="169"/>
        <v>0.39188571428571428</v>
      </c>
      <c r="AB302" s="82">
        <f t="shared" si="170"/>
        <v>173.35499999999999</v>
      </c>
      <c r="AC302" s="81">
        <f t="shared" si="171"/>
        <v>0.49529999999999996</v>
      </c>
      <c r="AD302" s="101">
        <f t="shared" si="172"/>
        <v>2311.4</v>
      </c>
    </row>
    <row r="303" spans="1:30" x14ac:dyDescent="0.25">
      <c r="A303" s="38" t="s">
        <v>28</v>
      </c>
      <c r="B303" s="6">
        <v>11449</v>
      </c>
      <c r="C303" s="6">
        <v>369</v>
      </c>
      <c r="D303" s="6">
        <v>193</v>
      </c>
      <c r="E303" s="6">
        <v>28</v>
      </c>
      <c r="F303" s="6">
        <v>85</v>
      </c>
      <c r="G303" s="6">
        <v>373</v>
      </c>
      <c r="H303" s="6">
        <v>20</v>
      </c>
      <c r="I303" s="6">
        <v>95</v>
      </c>
      <c r="J303" s="6">
        <v>634</v>
      </c>
      <c r="K303" s="6">
        <v>82</v>
      </c>
      <c r="L303" s="6">
        <v>87</v>
      </c>
      <c r="M303" s="97">
        <v>7.4</v>
      </c>
      <c r="N303" s="97">
        <v>7.8</v>
      </c>
      <c r="O303" s="44">
        <v>1.1040000000000001</v>
      </c>
      <c r="P303" s="44">
        <v>1.2509999999999999</v>
      </c>
      <c r="Q303" s="6"/>
      <c r="R303" s="33"/>
      <c r="S303" s="46"/>
      <c r="T303" s="6"/>
      <c r="U303" s="33"/>
      <c r="V303" s="46"/>
      <c r="W303" s="6">
        <v>14280</v>
      </c>
      <c r="X303" s="7">
        <f t="shared" si="166"/>
        <v>1.2472705039741463</v>
      </c>
      <c r="Y303" s="79">
        <f t="shared" si="167"/>
        <v>0.42171428571428571</v>
      </c>
      <c r="Z303" s="80">
        <f t="shared" si="168"/>
        <v>71.216999999999999</v>
      </c>
      <c r="AA303" s="81">
        <f t="shared" si="169"/>
        <v>0.20347714285714286</v>
      </c>
      <c r="AB303" s="82">
        <f t="shared" si="170"/>
        <v>137.637</v>
      </c>
      <c r="AC303" s="81">
        <f t="shared" si="171"/>
        <v>0.39324857142857145</v>
      </c>
      <c r="AD303" s="101">
        <f t="shared" si="172"/>
        <v>1835.1599999999999</v>
      </c>
    </row>
    <row r="304" spans="1:30" x14ac:dyDescent="0.25">
      <c r="A304" s="38" t="s">
        <v>29</v>
      </c>
      <c r="B304" s="6">
        <v>11367</v>
      </c>
      <c r="C304" s="6">
        <v>367</v>
      </c>
      <c r="D304" s="6">
        <v>291</v>
      </c>
      <c r="E304" s="6">
        <v>40</v>
      </c>
      <c r="F304" s="6">
        <v>86</v>
      </c>
      <c r="G304" s="6">
        <v>477</v>
      </c>
      <c r="H304" s="6">
        <v>15</v>
      </c>
      <c r="I304" s="6">
        <v>97</v>
      </c>
      <c r="J304" s="6">
        <v>662</v>
      </c>
      <c r="K304" s="6">
        <v>91</v>
      </c>
      <c r="L304" s="6">
        <v>86</v>
      </c>
      <c r="M304" s="94">
        <v>7.5</v>
      </c>
      <c r="N304" s="94">
        <v>8</v>
      </c>
      <c r="O304" s="34">
        <v>1.1419999999999999</v>
      </c>
      <c r="P304" s="34">
        <v>1.246</v>
      </c>
      <c r="Q304" s="6">
        <v>39</v>
      </c>
      <c r="R304" s="33">
        <v>46.4</v>
      </c>
      <c r="S304" s="46"/>
      <c r="T304" s="6">
        <v>8</v>
      </c>
      <c r="U304" s="33">
        <v>7</v>
      </c>
      <c r="V304" s="46">
        <v>8</v>
      </c>
      <c r="W304" s="6">
        <v>14407</v>
      </c>
      <c r="X304" s="7">
        <f t="shared" si="166"/>
        <v>1.2674408375120965</v>
      </c>
      <c r="Y304" s="79">
        <f t="shared" si="167"/>
        <v>0.41942857142857143</v>
      </c>
      <c r="Z304" s="80">
        <f t="shared" si="168"/>
        <v>106.797</v>
      </c>
      <c r="AA304" s="81">
        <f t="shared" si="169"/>
        <v>0.30513428571428569</v>
      </c>
      <c r="AB304" s="82">
        <f t="shared" si="170"/>
        <v>175.059</v>
      </c>
      <c r="AC304" s="81">
        <f t="shared" si="171"/>
        <v>0.50016857142857141</v>
      </c>
      <c r="AD304" s="101">
        <f t="shared" si="172"/>
        <v>2334.1200000000003</v>
      </c>
    </row>
    <row r="305" spans="1:30" x14ac:dyDescent="0.25">
      <c r="A305" s="38" t="s">
        <v>30</v>
      </c>
      <c r="B305" s="6">
        <v>12491</v>
      </c>
      <c r="C305" s="6">
        <v>416</v>
      </c>
      <c r="D305" s="6">
        <v>197</v>
      </c>
      <c r="E305" s="6">
        <v>46</v>
      </c>
      <c r="F305" s="6">
        <v>77</v>
      </c>
      <c r="G305" s="6">
        <v>297</v>
      </c>
      <c r="H305" s="6">
        <v>17</v>
      </c>
      <c r="I305" s="6">
        <v>94</v>
      </c>
      <c r="J305" s="6">
        <v>468</v>
      </c>
      <c r="K305" s="6">
        <v>106</v>
      </c>
      <c r="L305" s="6">
        <v>77</v>
      </c>
      <c r="M305" s="94">
        <v>7.4</v>
      </c>
      <c r="N305" s="94">
        <v>7.7</v>
      </c>
      <c r="O305" s="34">
        <v>1.143</v>
      </c>
      <c r="P305" s="34">
        <v>1.2729999999999999</v>
      </c>
      <c r="Q305" s="6">
        <v>39</v>
      </c>
      <c r="R305" s="33">
        <v>41.4</v>
      </c>
      <c r="S305" s="46"/>
      <c r="T305" s="6">
        <v>7</v>
      </c>
      <c r="U305" s="33">
        <v>6.5</v>
      </c>
      <c r="V305" s="46"/>
      <c r="W305" s="6">
        <v>13818</v>
      </c>
      <c r="X305" s="7">
        <f t="shared" si="166"/>
        <v>1.1062364902729966</v>
      </c>
      <c r="Y305" s="79">
        <f t="shared" si="167"/>
        <v>0.47542857142857142</v>
      </c>
      <c r="Z305" s="80">
        <f t="shared" si="168"/>
        <v>81.951999999999998</v>
      </c>
      <c r="AA305" s="81">
        <f t="shared" si="169"/>
        <v>0.23414857142857143</v>
      </c>
      <c r="AB305" s="82">
        <f t="shared" si="170"/>
        <v>123.55200000000001</v>
      </c>
      <c r="AC305" s="81">
        <f t="shared" si="171"/>
        <v>0.35300571428571431</v>
      </c>
      <c r="AD305" s="101">
        <f t="shared" si="172"/>
        <v>1647.3600000000001</v>
      </c>
    </row>
    <row r="306" spans="1:30" x14ac:dyDescent="0.25">
      <c r="A306" s="38" t="s">
        <v>31</v>
      </c>
      <c r="B306" s="6">
        <v>10721</v>
      </c>
      <c r="C306" s="6">
        <v>346</v>
      </c>
      <c r="D306" s="6">
        <v>370</v>
      </c>
      <c r="E306" s="6">
        <v>25</v>
      </c>
      <c r="F306" s="6">
        <v>93</v>
      </c>
      <c r="G306" s="6">
        <v>496</v>
      </c>
      <c r="H306" s="6">
        <v>15</v>
      </c>
      <c r="I306" s="6">
        <v>97</v>
      </c>
      <c r="J306" s="6">
        <v>843</v>
      </c>
      <c r="K306" s="6">
        <v>78</v>
      </c>
      <c r="L306" s="6">
        <v>91</v>
      </c>
      <c r="M306" s="94">
        <v>7.3</v>
      </c>
      <c r="N306" s="94">
        <v>7.8</v>
      </c>
      <c r="O306" s="34">
        <v>1.6240000000000001</v>
      </c>
      <c r="P306" s="34">
        <v>1.52</v>
      </c>
      <c r="Q306" s="6">
        <v>38</v>
      </c>
      <c r="R306" s="33">
        <v>36.299999999999997</v>
      </c>
      <c r="S306" s="46">
        <v>3</v>
      </c>
      <c r="T306" s="6">
        <v>7</v>
      </c>
      <c r="U306" s="33">
        <v>5.5</v>
      </c>
      <c r="V306" s="46">
        <v>21</v>
      </c>
      <c r="W306" s="6">
        <v>14246</v>
      </c>
      <c r="X306" s="7">
        <f t="shared" si="166"/>
        <v>1.3287939557877064</v>
      </c>
      <c r="Y306" s="79">
        <f t="shared" si="167"/>
        <v>0.39542857142857141</v>
      </c>
      <c r="Z306" s="80">
        <f t="shared" si="168"/>
        <v>128.02000000000001</v>
      </c>
      <c r="AA306" s="81">
        <f t="shared" si="169"/>
        <v>0.36577142857142858</v>
      </c>
      <c r="AB306" s="82">
        <f t="shared" si="170"/>
        <v>171.61600000000001</v>
      </c>
      <c r="AC306" s="81">
        <f t="shared" si="171"/>
        <v>0.49033142857142858</v>
      </c>
      <c r="AD306" s="101">
        <f t="shared" si="172"/>
        <v>2288.2133333333336</v>
      </c>
    </row>
    <row r="307" spans="1:30" x14ac:dyDescent="0.25">
      <c r="A307" s="38" t="s">
        <v>32</v>
      </c>
      <c r="B307" s="6">
        <v>13131</v>
      </c>
      <c r="C307" s="6">
        <v>438</v>
      </c>
      <c r="D307" s="6">
        <v>244</v>
      </c>
      <c r="E307" s="6">
        <v>28</v>
      </c>
      <c r="F307" s="6">
        <v>89</v>
      </c>
      <c r="G307" s="6">
        <v>513</v>
      </c>
      <c r="H307" s="6">
        <v>16</v>
      </c>
      <c r="I307" s="6">
        <v>89</v>
      </c>
      <c r="J307" s="6">
        <v>923</v>
      </c>
      <c r="K307" s="6">
        <v>95</v>
      </c>
      <c r="L307" s="6">
        <v>90</v>
      </c>
      <c r="M307" s="94">
        <v>7.5</v>
      </c>
      <c r="N307" s="94">
        <v>7.7</v>
      </c>
      <c r="O307" s="34">
        <v>1.0229999999999999</v>
      </c>
      <c r="P307" s="34">
        <v>1.76</v>
      </c>
      <c r="Q307" s="6">
        <v>60</v>
      </c>
      <c r="R307" s="33">
        <v>48.2</v>
      </c>
      <c r="S307" s="46">
        <v>19</v>
      </c>
      <c r="T307" s="6">
        <v>11</v>
      </c>
      <c r="U307" s="33">
        <v>6.7</v>
      </c>
      <c r="V307" s="46">
        <v>38</v>
      </c>
      <c r="W307" s="6">
        <v>13899</v>
      </c>
      <c r="X307" s="7">
        <f t="shared" si="166"/>
        <v>1.0584875485492347</v>
      </c>
      <c r="Y307" s="79">
        <f t="shared" si="167"/>
        <v>0.50057142857142856</v>
      </c>
      <c r="Z307" s="80">
        <f t="shared" si="168"/>
        <v>106.872</v>
      </c>
      <c r="AA307" s="81">
        <f t="shared" si="169"/>
        <v>0.30534857142857141</v>
      </c>
      <c r="AB307" s="82">
        <f t="shared" si="170"/>
        <v>224.69399999999999</v>
      </c>
      <c r="AC307" s="81">
        <f t="shared" si="171"/>
        <v>0.64198285714285708</v>
      </c>
      <c r="AD307" s="101">
        <f t="shared" si="172"/>
        <v>2995.92</v>
      </c>
    </row>
    <row r="308" spans="1:30" ht="13" thickBot="1" x14ac:dyDescent="0.3">
      <c r="A308" s="38" t="s">
        <v>33</v>
      </c>
      <c r="B308" s="6">
        <v>9408</v>
      </c>
      <c r="C308" s="6">
        <v>303</v>
      </c>
      <c r="D308" s="6">
        <v>488</v>
      </c>
      <c r="E308" s="6">
        <v>42</v>
      </c>
      <c r="F308" s="6">
        <v>91</v>
      </c>
      <c r="G308" s="6">
        <v>550</v>
      </c>
      <c r="H308" s="6">
        <v>31</v>
      </c>
      <c r="I308" s="6">
        <v>94</v>
      </c>
      <c r="J308" s="6">
        <v>1080</v>
      </c>
      <c r="K308" s="6">
        <v>108</v>
      </c>
      <c r="L308" s="6">
        <v>90</v>
      </c>
      <c r="M308" s="94">
        <v>7.7</v>
      </c>
      <c r="N308" s="94">
        <v>7.6</v>
      </c>
      <c r="O308" s="34">
        <v>2.1269999999999998</v>
      </c>
      <c r="P308" s="34">
        <v>1.7849999999999999</v>
      </c>
      <c r="Q308" s="6">
        <v>63</v>
      </c>
      <c r="R308" s="33">
        <v>43.9</v>
      </c>
      <c r="S308" s="47">
        <v>31</v>
      </c>
      <c r="T308" s="6">
        <v>8</v>
      </c>
      <c r="U308" s="33">
        <v>5.6</v>
      </c>
      <c r="V308" s="47">
        <v>28</v>
      </c>
      <c r="W308" s="6">
        <v>13006</v>
      </c>
      <c r="X308" s="7">
        <f t="shared" si="166"/>
        <v>1.3824404761904763</v>
      </c>
      <c r="Y308" s="79">
        <f t="shared" si="167"/>
        <v>0.34628571428571431</v>
      </c>
      <c r="Z308" s="80">
        <f t="shared" si="168"/>
        <v>147.864</v>
      </c>
      <c r="AA308" s="81">
        <f t="shared" si="169"/>
        <v>0.42246857142857142</v>
      </c>
      <c r="AB308" s="82">
        <f t="shared" si="170"/>
        <v>166.65</v>
      </c>
      <c r="AC308" s="81">
        <f t="shared" si="171"/>
        <v>0.47614285714285715</v>
      </c>
      <c r="AD308" s="101">
        <f t="shared" si="172"/>
        <v>2222</v>
      </c>
    </row>
    <row r="309" spans="1:30" ht="13" thickTop="1" x14ac:dyDescent="0.25">
      <c r="A309" s="39" t="s">
        <v>105</v>
      </c>
      <c r="B309" s="40">
        <f>SUM(B297:B308)</f>
        <v>145615</v>
      </c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96"/>
      <c r="N309" s="96"/>
      <c r="O309" s="43"/>
      <c r="P309" s="43"/>
      <c r="Q309" s="41"/>
      <c r="R309" s="42"/>
      <c r="S309" s="41"/>
      <c r="T309" s="41"/>
      <c r="U309" s="42"/>
      <c r="V309" s="41"/>
      <c r="W309" s="40">
        <f>SUM(W297:W308)</f>
        <v>163728</v>
      </c>
      <c r="X309" s="41"/>
      <c r="Y309" s="83"/>
      <c r="Z309" s="84"/>
      <c r="AA309" s="85"/>
      <c r="AB309" s="86"/>
      <c r="AC309" s="85"/>
      <c r="AD309" s="103"/>
    </row>
    <row r="310" spans="1:30" ht="13" thickBot="1" x14ac:dyDescent="0.3">
      <c r="A310" s="11" t="s">
        <v>106</v>
      </c>
      <c r="B310" s="12">
        <f>AVERAGE(B297:B308)</f>
        <v>12134.583333333334</v>
      </c>
      <c r="C310" s="12">
        <f t="shared" ref="C310:V310" si="173">AVERAGE(C297:C308)</f>
        <v>398.16666666666669</v>
      </c>
      <c r="D310" s="12">
        <f t="shared" si="173"/>
        <v>322.16666666666669</v>
      </c>
      <c r="E310" s="12">
        <f>AVERAGE(E297:E308)</f>
        <v>45.833333333333336</v>
      </c>
      <c r="F310" s="12">
        <f>AVERAGE(F297:F308)</f>
        <v>84.5</v>
      </c>
      <c r="G310" s="12">
        <f>AVERAGE(G297:G308)</f>
        <v>478.91666666666669</v>
      </c>
      <c r="H310" s="12">
        <f>AVERAGE(H297:H308)</f>
        <v>27.75</v>
      </c>
      <c r="I310" s="12">
        <f>AVERAGE(I297:I308)</f>
        <v>93.583333333333329</v>
      </c>
      <c r="J310" s="12">
        <f t="shared" si="173"/>
        <v>873.91666666666663</v>
      </c>
      <c r="K310" s="12">
        <f>AVERAGE(K297:K308)</f>
        <v>117.58333333333333</v>
      </c>
      <c r="L310" s="12">
        <f>AVERAGE(L297:L308)</f>
        <v>86</v>
      </c>
      <c r="M310" s="26">
        <f t="shared" si="173"/>
        <v>7.5</v>
      </c>
      <c r="N310" s="26">
        <f t="shared" si="173"/>
        <v>7.6249999999999991</v>
      </c>
      <c r="O310" s="36">
        <f t="shared" si="173"/>
        <v>1.2440833333333334</v>
      </c>
      <c r="P310" s="36">
        <f t="shared" si="173"/>
        <v>1.3055000000000001</v>
      </c>
      <c r="Q310" s="26">
        <f t="shared" si="173"/>
        <v>47.8</v>
      </c>
      <c r="R310" s="26">
        <f t="shared" si="173"/>
        <v>43.24</v>
      </c>
      <c r="S310" s="12">
        <f t="shared" si="173"/>
        <v>17.666666666666668</v>
      </c>
      <c r="T310" s="26">
        <f t="shared" si="173"/>
        <v>8.1999999999999993</v>
      </c>
      <c r="U310" s="26">
        <f t="shared" si="173"/>
        <v>6.26</v>
      </c>
      <c r="V310" s="12">
        <f t="shared" si="173"/>
        <v>23.75</v>
      </c>
      <c r="W310" s="12">
        <f>AVERAGE(W297:W308)</f>
        <v>13644</v>
      </c>
      <c r="X310" s="26">
        <f>AVERAGE(X297:X308)</f>
        <v>1.1843427047851802</v>
      </c>
      <c r="Y310" s="79">
        <f t="shared" ref="Y310" si="174">C310/$C$2</f>
        <v>0.45504761904761909</v>
      </c>
      <c r="Z310" s="80">
        <f t="shared" ref="Z310" si="175">(C310*D310)/1000</f>
        <v>128.27602777777778</v>
      </c>
      <c r="AA310" s="87">
        <f t="shared" ref="AA310" si="176">(Z310)/$E$3</f>
        <v>0.36650293650793653</v>
      </c>
      <c r="AB310" s="82">
        <f t="shared" ref="AB310" si="177">(C310*G310)/1000</f>
        <v>190.68865277777778</v>
      </c>
      <c r="AC310" s="87">
        <f t="shared" ref="AC310" si="178">(AB310)/$G$3</f>
        <v>0.54482472222222222</v>
      </c>
      <c r="AD310" s="104">
        <f>AVERAGE(AD297:AD308)</f>
        <v>2443.7355555555555</v>
      </c>
    </row>
    <row r="311" spans="1:30" ht="13" thickTop="1" x14ac:dyDescent="0.25"/>
    <row r="312" spans="1:30" ht="13" thickBot="1" x14ac:dyDescent="0.3"/>
    <row r="313" spans="1:30" ht="13" thickTop="1" x14ac:dyDescent="0.25">
      <c r="A313" s="20" t="s">
        <v>5</v>
      </c>
      <c r="B313" s="21" t="s">
        <v>6</v>
      </c>
      <c r="C313" s="21" t="s">
        <v>6</v>
      </c>
      <c r="D313" s="32" t="s">
        <v>8</v>
      </c>
      <c r="E313" s="21" t="s">
        <v>9</v>
      </c>
      <c r="F313" s="21" t="s">
        <v>2</v>
      </c>
      <c r="G313" s="21" t="s">
        <v>10</v>
      </c>
      <c r="H313" s="21" t="s">
        <v>11</v>
      </c>
      <c r="I313" s="21" t="s">
        <v>3</v>
      </c>
      <c r="J313" s="21" t="s">
        <v>12</v>
      </c>
      <c r="K313" s="21" t="s">
        <v>13</v>
      </c>
      <c r="L313" s="21" t="s">
        <v>14</v>
      </c>
      <c r="M313" s="91" t="s">
        <v>66</v>
      </c>
      <c r="N313" s="92" t="s">
        <v>67</v>
      </c>
      <c r="O313" s="32" t="s">
        <v>68</v>
      </c>
      <c r="P313" s="21" t="s">
        <v>69</v>
      </c>
      <c r="Q313" s="21" t="s">
        <v>98</v>
      </c>
      <c r="R313" s="21" t="s">
        <v>99</v>
      </c>
      <c r="S313" s="22" t="s">
        <v>100</v>
      </c>
      <c r="T313" s="21" t="s">
        <v>101</v>
      </c>
      <c r="U313" s="21" t="s">
        <v>102</v>
      </c>
      <c r="V313" s="22" t="s">
        <v>103</v>
      </c>
      <c r="W313" s="22" t="s">
        <v>48</v>
      </c>
      <c r="X313" s="22" t="s">
        <v>41</v>
      </c>
      <c r="Y313" s="71" t="s">
        <v>49</v>
      </c>
      <c r="Z313" s="72" t="s">
        <v>50</v>
      </c>
      <c r="AA313" s="73" t="s">
        <v>51</v>
      </c>
      <c r="AB313" s="74" t="s">
        <v>49</v>
      </c>
      <c r="AC313" s="73" t="s">
        <v>49</v>
      </c>
      <c r="AD313" s="71" t="s">
        <v>148</v>
      </c>
    </row>
    <row r="314" spans="1:30" ht="13" thickBot="1" x14ac:dyDescent="0.3">
      <c r="A314" s="17" t="s">
        <v>107</v>
      </c>
      <c r="B314" s="18" t="s">
        <v>17</v>
      </c>
      <c r="C314" s="19" t="s">
        <v>18</v>
      </c>
      <c r="D314" s="18" t="s">
        <v>19</v>
      </c>
      <c r="E314" s="18" t="s">
        <v>19</v>
      </c>
      <c r="F314" s="23" t="s">
        <v>20</v>
      </c>
      <c r="G314" s="18" t="s">
        <v>19</v>
      </c>
      <c r="H314" s="18" t="s">
        <v>19</v>
      </c>
      <c r="I314" s="23" t="s">
        <v>20</v>
      </c>
      <c r="J314" s="18" t="s">
        <v>19</v>
      </c>
      <c r="K314" s="18" t="s">
        <v>19</v>
      </c>
      <c r="L314" s="23" t="s">
        <v>20</v>
      </c>
      <c r="M314" s="93"/>
      <c r="N314" s="93"/>
      <c r="O314" s="18"/>
      <c r="P314" s="18"/>
      <c r="Q314" s="17"/>
      <c r="R314" s="17"/>
      <c r="S314" s="23" t="s">
        <v>20</v>
      </c>
      <c r="T314" s="17"/>
      <c r="U314" s="17"/>
      <c r="V314" s="23" t="s">
        <v>20</v>
      </c>
      <c r="W314" s="19" t="s">
        <v>53</v>
      </c>
      <c r="X314" s="19" t="s">
        <v>21</v>
      </c>
      <c r="Y314" s="75" t="s">
        <v>6</v>
      </c>
      <c r="Z314" s="76" t="s">
        <v>54</v>
      </c>
      <c r="AA314" s="77" t="s">
        <v>55</v>
      </c>
      <c r="AB314" s="78" t="s">
        <v>56</v>
      </c>
      <c r="AC314" s="77" t="s">
        <v>57</v>
      </c>
      <c r="AD314" s="99" t="s">
        <v>149</v>
      </c>
    </row>
    <row r="315" spans="1:30" ht="13" thickTop="1" x14ac:dyDescent="0.25">
      <c r="A315" s="38" t="s">
        <v>22</v>
      </c>
      <c r="B315" s="6">
        <v>10862</v>
      </c>
      <c r="C315" s="6">
        <v>350</v>
      </c>
      <c r="D315" s="6">
        <v>185</v>
      </c>
      <c r="E315" s="6">
        <v>53</v>
      </c>
      <c r="F315" s="6">
        <v>71</v>
      </c>
      <c r="G315" s="6">
        <v>453</v>
      </c>
      <c r="H315" s="6">
        <v>25</v>
      </c>
      <c r="I315" s="6">
        <v>94</v>
      </c>
      <c r="J315" s="6">
        <v>737</v>
      </c>
      <c r="K315" s="6">
        <v>135</v>
      </c>
      <c r="L315" s="6">
        <v>82</v>
      </c>
      <c r="M315" s="94">
        <v>7.6</v>
      </c>
      <c r="N315" s="94">
        <v>7.7</v>
      </c>
      <c r="O315" s="34">
        <v>1.8080000000000001</v>
      </c>
      <c r="P315" s="34">
        <v>1.8879999999999999</v>
      </c>
      <c r="Q315" s="6">
        <v>61</v>
      </c>
      <c r="R315" s="33">
        <v>54</v>
      </c>
      <c r="S315" s="45">
        <v>12</v>
      </c>
      <c r="T315" s="6">
        <v>9</v>
      </c>
      <c r="U315" s="33">
        <v>6.2</v>
      </c>
      <c r="V315" s="45">
        <v>28</v>
      </c>
      <c r="W315" s="37">
        <v>12757</v>
      </c>
      <c r="X315" s="7">
        <f t="shared" ref="X315:X326" si="179">W315/B315</f>
        <v>1.1744614251519057</v>
      </c>
      <c r="Y315" s="79">
        <f>C315/$C$2</f>
        <v>0.4</v>
      </c>
      <c r="Z315" s="80">
        <f>(C315*D315)/1000</f>
        <v>64.75</v>
      </c>
      <c r="AA315" s="81">
        <f>(Z315)/$E$3</f>
        <v>0.185</v>
      </c>
      <c r="AB315" s="82">
        <f>(C315*G315)/1000</f>
        <v>158.55000000000001</v>
      </c>
      <c r="AC315" s="81">
        <f>(AB315)/$G$3</f>
        <v>0.45300000000000001</v>
      </c>
      <c r="AD315" s="101">
        <f>(0.8*C315*G315)/60</f>
        <v>2114</v>
      </c>
    </row>
    <row r="316" spans="1:30" x14ac:dyDescent="0.25">
      <c r="A316" s="38" t="s">
        <v>23</v>
      </c>
      <c r="B316" s="6">
        <v>9194</v>
      </c>
      <c r="C316" s="6">
        <v>328</v>
      </c>
      <c r="D316" s="6">
        <v>330</v>
      </c>
      <c r="E316" s="6">
        <v>72</v>
      </c>
      <c r="F316" s="6">
        <v>78</v>
      </c>
      <c r="G316" s="6">
        <v>510</v>
      </c>
      <c r="H316" s="6">
        <v>33</v>
      </c>
      <c r="I316" s="6">
        <v>94</v>
      </c>
      <c r="J316" s="6">
        <v>974</v>
      </c>
      <c r="K316" s="6">
        <v>130</v>
      </c>
      <c r="L316" s="6">
        <v>87</v>
      </c>
      <c r="M316" s="94">
        <v>7.5</v>
      </c>
      <c r="N316" s="94">
        <v>7.6</v>
      </c>
      <c r="O316" s="34">
        <v>1.7150000000000001</v>
      </c>
      <c r="P316" s="34">
        <v>1.6919999999999999</v>
      </c>
      <c r="Q316" s="6">
        <v>42</v>
      </c>
      <c r="R316" s="33">
        <v>41.2</v>
      </c>
      <c r="S316" s="46">
        <v>2</v>
      </c>
      <c r="T316" s="6">
        <v>7</v>
      </c>
      <c r="U316" s="33">
        <v>6.5</v>
      </c>
      <c r="V316" s="46">
        <v>1</v>
      </c>
      <c r="W316" s="6">
        <v>11480</v>
      </c>
      <c r="X316" s="7">
        <f t="shared" si="179"/>
        <v>1.2486404176636936</v>
      </c>
      <c r="Y316" s="79">
        <f t="shared" ref="Y316:Y326" si="180">C316/$C$2</f>
        <v>0.37485714285714283</v>
      </c>
      <c r="Z316" s="80">
        <f t="shared" ref="Z316:Z326" si="181">(C316*D316)/1000</f>
        <v>108.24</v>
      </c>
      <c r="AA316" s="81">
        <f t="shared" ref="AA316:AA326" si="182">(Z316)/$E$3</f>
        <v>0.30925714285714284</v>
      </c>
      <c r="AB316" s="82">
        <f t="shared" ref="AB316:AB326" si="183">(C316*G316)/1000</f>
        <v>167.28</v>
      </c>
      <c r="AC316" s="81">
        <f t="shared" ref="AC316:AC326" si="184">(AB316)/$G$3</f>
        <v>0.47794285714285717</v>
      </c>
      <c r="AD316" s="101">
        <f t="shared" ref="AD316:AD326" si="185">(0.8*C316*G316)/60</f>
        <v>2230.4000000000005</v>
      </c>
    </row>
    <row r="317" spans="1:30" x14ac:dyDescent="0.25">
      <c r="A317" s="38" t="s">
        <v>24</v>
      </c>
      <c r="B317" s="6">
        <v>10008</v>
      </c>
      <c r="C317" s="6">
        <v>323</v>
      </c>
      <c r="D317" s="6">
        <v>417</v>
      </c>
      <c r="E317" s="6">
        <v>61</v>
      </c>
      <c r="F317" s="6">
        <v>85</v>
      </c>
      <c r="G317" s="6">
        <v>613</v>
      </c>
      <c r="H317" s="6">
        <v>40</v>
      </c>
      <c r="I317" s="6">
        <v>93</v>
      </c>
      <c r="J317" s="6">
        <v>1221</v>
      </c>
      <c r="K317" s="6">
        <v>199</v>
      </c>
      <c r="L317" s="6">
        <v>84</v>
      </c>
      <c r="M317" s="94">
        <v>7.6</v>
      </c>
      <c r="N317" s="94">
        <v>7.6</v>
      </c>
      <c r="O317" s="34">
        <v>1.7310000000000001</v>
      </c>
      <c r="P317" s="34">
        <v>1.5669999999999999</v>
      </c>
      <c r="Q317" s="6">
        <v>76</v>
      </c>
      <c r="R317" s="33">
        <v>42.9</v>
      </c>
      <c r="S317" s="46">
        <v>43</v>
      </c>
      <c r="T317" s="6">
        <v>12</v>
      </c>
      <c r="U317" s="33">
        <v>6.4</v>
      </c>
      <c r="V317" s="46">
        <v>45</v>
      </c>
      <c r="W317" s="6">
        <v>14084</v>
      </c>
      <c r="X317" s="7">
        <f t="shared" si="179"/>
        <v>1.4072741806554756</v>
      </c>
      <c r="Y317" s="79">
        <f t="shared" si="180"/>
        <v>0.36914285714285716</v>
      </c>
      <c r="Z317" s="80">
        <f t="shared" si="181"/>
        <v>134.691</v>
      </c>
      <c r="AA317" s="81">
        <f t="shared" si="182"/>
        <v>0.3848314285714286</v>
      </c>
      <c r="AB317" s="82">
        <f t="shared" si="183"/>
        <v>197.999</v>
      </c>
      <c r="AC317" s="81">
        <f t="shared" si="184"/>
        <v>0.56571142857142853</v>
      </c>
      <c r="AD317" s="101">
        <f t="shared" si="185"/>
        <v>2639.9866666666667</v>
      </c>
    </row>
    <row r="318" spans="1:30" x14ac:dyDescent="0.25">
      <c r="A318" s="38" t="s">
        <v>25</v>
      </c>
      <c r="B318" s="6">
        <v>13240</v>
      </c>
      <c r="C318" s="6">
        <v>441</v>
      </c>
      <c r="D318" s="6">
        <v>197</v>
      </c>
      <c r="E318" s="6">
        <v>34</v>
      </c>
      <c r="F318" s="6">
        <v>83</v>
      </c>
      <c r="G318" s="6">
        <v>338</v>
      </c>
      <c r="H318" s="6">
        <v>23</v>
      </c>
      <c r="I318" s="6">
        <v>93</v>
      </c>
      <c r="J318" s="6">
        <v>637</v>
      </c>
      <c r="K318" s="6">
        <v>137</v>
      </c>
      <c r="L318" s="6">
        <v>78</v>
      </c>
      <c r="M318" s="94">
        <v>7.6</v>
      </c>
      <c r="N318" s="94">
        <v>7.6</v>
      </c>
      <c r="O318" s="34">
        <v>1.401</v>
      </c>
      <c r="P318" s="34">
        <v>1.2430000000000001</v>
      </c>
      <c r="Q318" s="6">
        <v>64</v>
      </c>
      <c r="R318" s="33">
        <v>35.200000000000003</v>
      </c>
      <c r="S318" s="46">
        <v>45</v>
      </c>
      <c r="T318" s="6">
        <v>11</v>
      </c>
      <c r="U318" s="33">
        <v>7.2</v>
      </c>
      <c r="V318" s="46">
        <v>34</v>
      </c>
      <c r="W318" s="6">
        <v>13700</v>
      </c>
      <c r="X318" s="7">
        <f t="shared" si="179"/>
        <v>1.0347432024169185</v>
      </c>
      <c r="Y318" s="79">
        <f t="shared" si="180"/>
        <v>0.504</v>
      </c>
      <c r="Z318" s="80">
        <f t="shared" si="181"/>
        <v>86.876999999999995</v>
      </c>
      <c r="AA318" s="81">
        <f t="shared" si="182"/>
        <v>0.24822</v>
      </c>
      <c r="AB318" s="82">
        <f t="shared" si="183"/>
        <v>149.05799999999999</v>
      </c>
      <c r="AC318" s="81">
        <f t="shared" si="184"/>
        <v>0.42587999999999998</v>
      </c>
      <c r="AD318" s="101">
        <f t="shared" si="185"/>
        <v>1987.44</v>
      </c>
    </row>
    <row r="319" spans="1:30" x14ac:dyDescent="0.25">
      <c r="A319" s="38" t="s">
        <v>26</v>
      </c>
      <c r="B319" s="6">
        <v>9371</v>
      </c>
      <c r="C319" s="6">
        <v>302</v>
      </c>
      <c r="D319" s="6">
        <v>311</v>
      </c>
      <c r="E319" s="6">
        <v>22</v>
      </c>
      <c r="F319" s="6">
        <v>93</v>
      </c>
      <c r="G319" s="6">
        <v>420</v>
      </c>
      <c r="H319" s="6">
        <v>22</v>
      </c>
      <c r="I319" s="6">
        <v>95</v>
      </c>
      <c r="J319" s="6">
        <v>742</v>
      </c>
      <c r="K319" s="6">
        <v>127</v>
      </c>
      <c r="L319" s="6">
        <v>83</v>
      </c>
      <c r="M319" s="94">
        <v>7.6</v>
      </c>
      <c r="N319" s="94">
        <v>7.6</v>
      </c>
      <c r="O319" s="34">
        <v>1.518</v>
      </c>
      <c r="P319" s="34">
        <v>1.31</v>
      </c>
      <c r="Q319" s="6">
        <v>47</v>
      </c>
      <c r="R319" s="33">
        <v>29.9</v>
      </c>
      <c r="S319" s="46">
        <v>37</v>
      </c>
      <c r="T319" s="6">
        <v>8</v>
      </c>
      <c r="U319" s="33">
        <v>6.5</v>
      </c>
      <c r="V319" s="46">
        <v>19</v>
      </c>
      <c r="W319" s="6">
        <v>13668</v>
      </c>
      <c r="X319" s="7">
        <f t="shared" si="179"/>
        <v>1.4585423113861915</v>
      </c>
      <c r="Y319" s="79">
        <f t="shared" si="180"/>
        <v>0.34514285714285714</v>
      </c>
      <c r="Z319" s="80">
        <f t="shared" si="181"/>
        <v>93.921999999999997</v>
      </c>
      <c r="AA319" s="81">
        <f t="shared" si="182"/>
        <v>0.26834857142857144</v>
      </c>
      <c r="AB319" s="82">
        <f t="shared" si="183"/>
        <v>126.84</v>
      </c>
      <c r="AC319" s="81">
        <f t="shared" si="184"/>
        <v>0.3624</v>
      </c>
      <c r="AD319" s="101">
        <f t="shared" si="185"/>
        <v>1691.2000000000003</v>
      </c>
    </row>
    <row r="320" spans="1:30" x14ac:dyDescent="0.25">
      <c r="A320" s="38" t="s">
        <v>27</v>
      </c>
      <c r="B320" s="6">
        <v>9593</v>
      </c>
      <c r="C320" s="6">
        <v>320</v>
      </c>
      <c r="D320" s="6">
        <v>403</v>
      </c>
      <c r="E320" s="6">
        <v>32</v>
      </c>
      <c r="F320" s="2">
        <v>92</v>
      </c>
      <c r="G320" s="6">
        <v>640</v>
      </c>
      <c r="H320" s="6">
        <v>21</v>
      </c>
      <c r="I320" s="6">
        <v>97</v>
      </c>
      <c r="J320" s="6">
        <v>1161</v>
      </c>
      <c r="K320" s="6">
        <v>121</v>
      </c>
      <c r="L320" s="6">
        <v>90</v>
      </c>
      <c r="M320" s="94">
        <v>7.3</v>
      </c>
      <c r="N320" s="94">
        <v>7.6</v>
      </c>
      <c r="O320" s="34">
        <v>1.4750000000000001</v>
      </c>
      <c r="P320" s="34">
        <v>1.413</v>
      </c>
      <c r="Q320" s="6">
        <v>35</v>
      </c>
      <c r="R320" s="33">
        <v>36.1</v>
      </c>
      <c r="S320" s="46">
        <f t="shared" ref="S320:S326" si="186">100-(R320*100/Q320)</f>
        <v>-3.1428571428571388</v>
      </c>
      <c r="T320" s="6">
        <v>8</v>
      </c>
      <c r="U320" s="33">
        <v>6.4</v>
      </c>
      <c r="V320" s="46">
        <v>17</v>
      </c>
      <c r="W320" s="6">
        <v>13053</v>
      </c>
      <c r="X320" s="7">
        <f t="shared" si="179"/>
        <v>1.3606796622537267</v>
      </c>
      <c r="Y320" s="79">
        <f t="shared" si="180"/>
        <v>0.36571428571428571</v>
      </c>
      <c r="Z320" s="80">
        <f t="shared" si="181"/>
        <v>128.96</v>
      </c>
      <c r="AA320" s="81">
        <f t="shared" si="182"/>
        <v>0.36845714285714287</v>
      </c>
      <c r="AB320" s="82">
        <f t="shared" si="183"/>
        <v>204.8</v>
      </c>
      <c r="AC320" s="81">
        <f t="shared" si="184"/>
        <v>0.58514285714285719</v>
      </c>
      <c r="AD320" s="101">
        <f t="shared" si="185"/>
        <v>2730.6666666666665</v>
      </c>
    </row>
    <row r="321" spans="1:30" x14ac:dyDescent="0.25">
      <c r="A321" s="38" t="s">
        <v>28</v>
      </c>
      <c r="B321" s="6">
        <v>10574</v>
      </c>
      <c r="C321" s="6">
        <v>341</v>
      </c>
      <c r="D321" s="6">
        <v>295</v>
      </c>
      <c r="E321" s="6">
        <v>43</v>
      </c>
      <c r="F321" s="6">
        <v>85</v>
      </c>
      <c r="G321" s="6">
        <v>413</v>
      </c>
      <c r="H321" s="6">
        <v>19</v>
      </c>
      <c r="I321" s="6">
        <v>95</v>
      </c>
      <c r="J321" s="6">
        <v>801</v>
      </c>
      <c r="K321" s="6">
        <v>141</v>
      </c>
      <c r="L321" s="6">
        <v>82</v>
      </c>
      <c r="M321" s="97">
        <v>7.4</v>
      </c>
      <c r="N321" s="97">
        <v>7.7</v>
      </c>
      <c r="O321" s="44">
        <v>1.4379999999999999</v>
      </c>
      <c r="P321" s="44">
        <v>1.3939999999999999</v>
      </c>
      <c r="Q321" s="6">
        <v>75</v>
      </c>
      <c r="R321" s="33">
        <v>38.200000000000003</v>
      </c>
      <c r="S321" s="46">
        <f t="shared" si="186"/>
        <v>49.066666666666663</v>
      </c>
      <c r="T321" s="6">
        <v>12</v>
      </c>
      <c r="U321" s="33">
        <v>7.8</v>
      </c>
      <c r="V321" s="46">
        <v>35</v>
      </c>
      <c r="W321" s="6">
        <v>12075</v>
      </c>
      <c r="X321" s="7">
        <f t="shared" si="179"/>
        <v>1.1419519576319275</v>
      </c>
      <c r="Y321" s="79">
        <f t="shared" si="180"/>
        <v>0.38971428571428574</v>
      </c>
      <c r="Z321" s="80">
        <f t="shared" si="181"/>
        <v>100.595</v>
      </c>
      <c r="AA321" s="81">
        <f t="shared" si="182"/>
        <v>0.28741428571428573</v>
      </c>
      <c r="AB321" s="82">
        <f t="shared" si="183"/>
        <v>140.833</v>
      </c>
      <c r="AC321" s="81">
        <f t="shared" si="184"/>
        <v>0.40238000000000002</v>
      </c>
      <c r="AD321" s="101">
        <f t="shared" si="185"/>
        <v>1877.7733333333335</v>
      </c>
    </row>
    <row r="322" spans="1:30" x14ac:dyDescent="0.25">
      <c r="A322" s="38" t="s">
        <v>29</v>
      </c>
      <c r="B322" s="6">
        <v>11454</v>
      </c>
      <c r="C322" s="6">
        <v>369</v>
      </c>
      <c r="D322" s="6">
        <v>215</v>
      </c>
      <c r="E322" s="6">
        <v>49</v>
      </c>
      <c r="F322" s="6">
        <v>77</v>
      </c>
      <c r="G322" s="6">
        <v>353</v>
      </c>
      <c r="H322" s="6">
        <v>23</v>
      </c>
      <c r="I322" s="6">
        <v>93</v>
      </c>
      <c r="J322" s="6">
        <v>626</v>
      </c>
      <c r="K322" s="6">
        <v>125</v>
      </c>
      <c r="L322" s="6">
        <v>80</v>
      </c>
      <c r="M322" s="94">
        <v>7.7</v>
      </c>
      <c r="N322" s="94">
        <v>8</v>
      </c>
      <c r="O322" s="34">
        <v>1.3320000000000001</v>
      </c>
      <c r="P322" s="34">
        <v>1.302</v>
      </c>
      <c r="Q322" s="6">
        <v>45</v>
      </c>
      <c r="R322" s="33">
        <v>31.3</v>
      </c>
      <c r="S322" s="46">
        <f t="shared" si="186"/>
        <v>30.444444444444443</v>
      </c>
      <c r="T322" s="6">
        <v>8</v>
      </c>
      <c r="U322" s="33">
        <v>8</v>
      </c>
      <c r="V322" s="46">
        <f>100-(U322*100/T322)</f>
        <v>0</v>
      </c>
      <c r="W322" s="6">
        <v>12677</v>
      </c>
      <c r="X322" s="7">
        <f t="shared" si="179"/>
        <v>1.1067749257901169</v>
      </c>
      <c r="Y322" s="79">
        <f t="shared" si="180"/>
        <v>0.42171428571428571</v>
      </c>
      <c r="Z322" s="80">
        <f t="shared" si="181"/>
        <v>79.334999999999994</v>
      </c>
      <c r="AA322" s="81">
        <f t="shared" si="182"/>
        <v>0.22667142857142855</v>
      </c>
      <c r="AB322" s="82">
        <f t="shared" si="183"/>
        <v>130.25700000000001</v>
      </c>
      <c r="AC322" s="81">
        <f t="shared" si="184"/>
        <v>0.37216285714285718</v>
      </c>
      <c r="AD322" s="101">
        <f t="shared" si="185"/>
        <v>1736.7599999999998</v>
      </c>
    </row>
    <row r="323" spans="1:30" x14ac:dyDescent="0.25">
      <c r="A323" s="38" t="s">
        <v>30</v>
      </c>
      <c r="B323" s="6">
        <v>13970</v>
      </c>
      <c r="C323" s="6">
        <v>466</v>
      </c>
      <c r="D323" s="6">
        <v>183</v>
      </c>
      <c r="E323" s="6">
        <v>30</v>
      </c>
      <c r="F323" s="6">
        <v>84</v>
      </c>
      <c r="G323" s="6">
        <v>264</v>
      </c>
      <c r="H323" s="6">
        <v>19</v>
      </c>
      <c r="I323" s="6">
        <v>93</v>
      </c>
      <c r="J323" s="6">
        <v>527</v>
      </c>
      <c r="K323" s="6">
        <v>97</v>
      </c>
      <c r="L323" s="6">
        <v>82</v>
      </c>
      <c r="M323" s="94">
        <v>7.7</v>
      </c>
      <c r="N323" s="94">
        <v>7.7</v>
      </c>
      <c r="O323" s="34">
        <v>1.167</v>
      </c>
      <c r="P323" s="34">
        <v>1.052</v>
      </c>
      <c r="Q323" s="6">
        <v>33</v>
      </c>
      <c r="R323" s="33">
        <v>31.5</v>
      </c>
      <c r="S323" s="46">
        <f t="shared" si="186"/>
        <v>4.5454545454545467</v>
      </c>
      <c r="T323" s="6">
        <v>6</v>
      </c>
      <c r="U323" s="33">
        <v>6.3</v>
      </c>
      <c r="V323" s="46">
        <f>100-(U323*100/T323)</f>
        <v>-5</v>
      </c>
      <c r="W323" s="6">
        <v>11271</v>
      </c>
      <c r="X323" s="7">
        <f t="shared" si="179"/>
        <v>0.8068002863278454</v>
      </c>
      <c r="Y323" s="79">
        <f t="shared" si="180"/>
        <v>0.53257142857142858</v>
      </c>
      <c r="Z323" s="80">
        <f t="shared" si="181"/>
        <v>85.278000000000006</v>
      </c>
      <c r="AA323" s="81">
        <f t="shared" si="182"/>
        <v>0.24365142857142857</v>
      </c>
      <c r="AB323" s="82">
        <f t="shared" si="183"/>
        <v>123.024</v>
      </c>
      <c r="AC323" s="81">
        <f t="shared" si="184"/>
        <v>0.35149714285714284</v>
      </c>
      <c r="AD323" s="101">
        <f t="shared" si="185"/>
        <v>1640.32</v>
      </c>
    </row>
    <row r="324" spans="1:30" x14ac:dyDescent="0.25">
      <c r="A324" s="38" t="s">
        <v>31</v>
      </c>
      <c r="B324" s="6">
        <v>13688</v>
      </c>
      <c r="C324" s="6">
        <v>442</v>
      </c>
      <c r="D324" s="6">
        <v>304</v>
      </c>
      <c r="E324" s="6">
        <v>24</v>
      </c>
      <c r="F324" s="6">
        <v>92</v>
      </c>
      <c r="G324" s="6">
        <v>455</v>
      </c>
      <c r="H324" s="6">
        <v>22</v>
      </c>
      <c r="I324" s="6">
        <v>95</v>
      </c>
      <c r="J324" s="6">
        <v>784</v>
      </c>
      <c r="K324" s="6">
        <v>90</v>
      </c>
      <c r="L324" s="6">
        <v>89</v>
      </c>
      <c r="M324" s="94">
        <v>7.7</v>
      </c>
      <c r="N324" s="94">
        <v>7.8</v>
      </c>
      <c r="O324" s="34">
        <v>1.556</v>
      </c>
      <c r="P324" s="34">
        <v>1.1499999999999999</v>
      </c>
      <c r="Q324" s="6">
        <v>46</v>
      </c>
      <c r="R324" s="33">
        <v>16.5</v>
      </c>
      <c r="S324" s="46">
        <f t="shared" si="186"/>
        <v>64.130434782608688</v>
      </c>
      <c r="T324" s="6">
        <v>7</v>
      </c>
      <c r="U324" s="33">
        <v>4.4000000000000004</v>
      </c>
      <c r="V324" s="46">
        <f>100-(U324*100/T324)</f>
        <v>37.142857142857132</v>
      </c>
      <c r="W324" s="6">
        <v>11994</v>
      </c>
      <c r="X324" s="7">
        <f t="shared" si="179"/>
        <v>0.87624196376388075</v>
      </c>
      <c r="Y324" s="79">
        <f t="shared" si="180"/>
        <v>0.50514285714285712</v>
      </c>
      <c r="Z324" s="80">
        <f t="shared" si="181"/>
        <v>134.36799999999999</v>
      </c>
      <c r="AA324" s="81">
        <f t="shared" si="182"/>
        <v>0.38390857142857143</v>
      </c>
      <c r="AB324" s="82">
        <f t="shared" si="183"/>
        <v>201.11</v>
      </c>
      <c r="AC324" s="81">
        <f t="shared" si="184"/>
        <v>0.5746</v>
      </c>
      <c r="AD324" s="101">
        <f t="shared" si="185"/>
        <v>2681.4666666666667</v>
      </c>
    </row>
    <row r="325" spans="1:30" x14ac:dyDescent="0.25">
      <c r="A325" s="38" t="s">
        <v>32</v>
      </c>
      <c r="B325" s="6">
        <v>14799</v>
      </c>
      <c r="C325" s="6">
        <v>493</v>
      </c>
      <c r="D325" s="6">
        <v>363</v>
      </c>
      <c r="E325" s="6">
        <v>46</v>
      </c>
      <c r="F325" s="6">
        <v>87</v>
      </c>
      <c r="G325" s="6">
        <v>563</v>
      </c>
      <c r="H325" s="6">
        <v>38</v>
      </c>
      <c r="I325" s="6">
        <v>93</v>
      </c>
      <c r="J325" s="6">
        <v>1142</v>
      </c>
      <c r="K325" s="6">
        <v>151</v>
      </c>
      <c r="L325" s="6">
        <v>87</v>
      </c>
      <c r="M325" s="94">
        <v>7.5</v>
      </c>
      <c r="N325" s="94">
        <v>7.6</v>
      </c>
      <c r="O325" s="34">
        <v>1.847</v>
      </c>
      <c r="P325" s="34">
        <v>1.5640000000000001</v>
      </c>
      <c r="Q325" s="6">
        <v>62</v>
      </c>
      <c r="R325" s="33">
        <v>28.3</v>
      </c>
      <c r="S325" s="46">
        <f t="shared" si="186"/>
        <v>54.354838709677416</v>
      </c>
      <c r="T325" s="6">
        <v>8</v>
      </c>
      <c r="U325" s="33">
        <v>6.2</v>
      </c>
      <c r="V325" s="46">
        <f>100-(U325*100/T325)</f>
        <v>22.5</v>
      </c>
      <c r="W325" s="6">
        <v>13817</v>
      </c>
      <c r="X325" s="7">
        <f t="shared" si="179"/>
        <v>0.93364416514629367</v>
      </c>
      <c r="Y325" s="79">
        <f t="shared" si="180"/>
        <v>0.56342857142857139</v>
      </c>
      <c r="Z325" s="80">
        <f t="shared" si="181"/>
        <v>178.959</v>
      </c>
      <c r="AA325" s="81">
        <f t="shared" si="182"/>
        <v>0.51131142857142853</v>
      </c>
      <c r="AB325" s="82">
        <f t="shared" si="183"/>
        <v>277.55900000000003</v>
      </c>
      <c r="AC325" s="81">
        <f t="shared" si="184"/>
        <v>0.79302571428571433</v>
      </c>
      <c r="AD325" s="101">
        <f t="shared" si="185"/>
        <v>3700.7866666666669</v>
      </c>
    </row>
    <row r="326" spans="1:30" ht="13" thickBot="1" x14ac:dyDescent="0.3">
      <c r="A326" s="38" t="s">
        <v>33</v>
      </c>
      <c r="B326" s="6">
        <v>17673</v>
      </c>
      <c r="C326" s="6">
        <v>570</v>
      </c>
      <c r="D326" s="6">
        <v>382</v>
      </c>
      <c r="E326" s="6">
        <v>39</v>
      </c>
      <c r="F326" s="6">
        <v>90</v>
      </c>
      <c r="G326" s="6">
        <v>345</v>
      </c>
      <c r="H326" s="6">
        <v>28</v>
      </c>
      <c r="I326" s="6">
        <v>92</v>
      </c>
      <c r="J326" s="6">
        <v>675</v>
      </c>
      <c r="K326" s="6">
        <v>118</v>
      </c>
      <c r="L326" s="6">
        <v>83</v>
      </c>
      <c r="M326" s="94">
        <v>7.6</v>
      </c>
      <c r="N326" s="94">
        <v>7.7</v>
      </c>
      <c r="O326" s="34">
        <v>1.5129999999999999</v>
      </c>
      <c r="P326" s="34">
        <v>1.05</v>
      </c>
      <c r="Q326" s="6">
        <v>38</v>
      </c>
      <c r="R326" s="33">
        <v>14.9</v>
      </c>
      <c r="S326" s="47">
        <f t="shared" si="186"/>
        <v>60.789473684210527</v>
      </c>
      <c r="T326" s="6">
        <v>6</v>
      </c>
      <c r="U326" s="33">
        <v>3.7</v>
      </c>
      <c r="V326" s="46">
        <f>100-(U326*100/T326)</f>
        <v>38.333333333333336</v>
      </c>
      <c r="W326" s="6">
        <v>13461</v>
      </c>
      <c r="X326" s="7">
        <f t="shared" si="179"/>
        <v>0.76167034459344762</v>
      </c>
      <c r="Y326" s="79">
        <f t="shared" si="180"/>
        <v>0.65142857142857147</v>
      </c>
      <c r="Z326" s="80">
        <f t="shared" si="181"/>
        <v>217.74</v>
      </c>
      <c r="AA326" s="81">
        <f t="shared" si="182"/>
        <v>0.62211428571428573</v>
      </c>
      <c r="AB326" s="82">
        <f t="shared" si="183"/>
        <v>196.65</v>
      </c>
      <c r="AC326" s="81">
        <f t="shared" si="184"/>
        <v>0.56185714285714283</v>
      </c>
      <c r="AD326" s="101">
        <f t="shared" si="185"/>
        <v>2622</v>
      </c>
    </row>
    <row r="327" spans="1:30" ht="13" thickTop="1" x14ac:dyDescent="0.25">
      <c r="A327" s="39" t="s">
        <v>108</v>
      </c>
      <c r="B327" s="40">
        <f>SUM(B315:B326)</f>
        <v>144426</v>
      </c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96"/>
      <c r="N327" s="96"/>
      <c r="O327" s="43"/>
      <c r="P327" s="43"/>
      <c r="Q327" s="41"/>
      <c r="R327" s="42"/>
      <c r="S327" s="41"/>
      <c r="T327" s="41"/>
      <c r="U327" s="42"/>
      <c r="V327" s="41"/>
      <c r="W327" s="40">
        <f>SUM(W315:W326)</f>
        <v>154037</v>
      </c>
      <c r="X327" s="41"/>
      <c r="Y327" s="83"/>
      <c r="Z327" s="84"/>
      <c r="AA327" s="85"/>
      <c r="AB327" s="86"/>
      <c r="AC327" s="85"/>
      <c r="AD327" s="103"/>
    </row>
    <row r="328" spans="1:30" ht="13" thickBot="1" x14ac:dyDescent="0.3">
      <c r="A328" s="11" t="s">
        <v>109</v>
      </c>
      <c r="B328" s="12">
        <f>AVERAGE(B315:B326)</f>
        <v>12035.5</v>
      </c>
      <c r="C328" s="12">
        <f t="shared" ref="C328:V328" si="187">AVERAGE(C315:C326)</f>
        <v>395.41666666666669</v>
      </c>
      <c r="D328" s="12">
        <f t="shared" si="187"/>
        <v>298.75</v>
      </c>
      <c r="E328" s="12">
        <f>AVERAGE(E315:E326)</f>
        <v>42.083333333333336</v>
      </c>
      <c r="F328" s="12">
        <f>AVERAGE(F315:F326)</f>
        <v>84.75</v>
      </c>
      <c r="G328" s="12">
        <f>AVERAGE(G315:G326)</f>
        <v>447.25</v>
      </c>
      <c r="H328" s="12">
        <f>AVERAGE(H315:H326)</f>
        <v>26.083333333333332</v>
      </c>
      <c r="I328" s="12">
        <f>AVERAGE(I315:I326)</f>
        <v>93.916666666666671</v>
      </c>
      <c r="J328" s="12">
        <f t="shared" si="187"/>
        <v>835.58333333333337</v>
      </c>
      <c r="K328" s="12">
        <f>AVERAGE(K315:K326)</f>
        <v>130.91666666666666</v>
      </c>
      <c r="L328" s="12">
        <f>AVERAGE(L315:L326)</f>
        <v>83.916666666666671</v>
      </c>
      <c r="M328" s="26">
        <f t="shared" si="187"/>
        <v>7.5666666666666664</v>
      </c>
      <c r="N328" s="26">
        <f t="shared" si="187"/>
        <v>7.6833333333333336</v>
      </c>
      <c r="O328" s="36">
        <f t="shared" si="187"/>
        <v>1.5417500000000004</v>
      </c>
      <c r="P328" s="36">
        <f t="shared" si="187"/>
        <v>1.3854166666666667</v>
      </c>
      <c r="Q328" s="26">
        <f t="shared" si="187"/>
        <v>52</v>
      </c>
      <c r="R328" s="26">
        <f t="shared" si="187"/>
        <v>33.333333333333336</v>
      </c>
      <c r="S328" s="12">
        <f t="shared" si="187"/>
        <v>33.26570464085043</v>
      </c>
      <c r="T328" s="26">
        <f t="shared" si="187"/>
        <v>8.5</v>
      </c>
      <c r="U328" s="26">
        <f t="shared" si="187"/>
        <v>6.3</v>
      </c>
      <c r="V328" s="12">
        <f t="shared" si="187"/>
        <v>22.664682539682541</v>
      </c>
      <c r="W328" s="12">
        <f>AVERAGE(W315:W326)</f>
        <v>12836.416666666666</v>
      </c>
      <c r="X328" s="26">
        <f>AVERAGE(X315:X326)</f>
        <v>1.1092854035651187</v>
      </c>
      <c r="Y328" s="79">
        <f t="shared" ref="Y328" si="188">C328/$C$2</f>
        <v>0.45190476190476192</v>
      </c>
      <c r="Z328" s="80">
        <f t="shared" ref="Z328" si="189">(C328*D328)/1000</f>
        <v>118.13072916666667</v>
      </c>
      <c r="AA328" s="87">
        <f t="shared" ref="AA328" si="190">(Z328)/$E$3</f>
        <v>0.33751636904761906</v>
      </c>
      <c r="AB328" s="82">
        <f t="shared" ref="AB328" si="191">(C328*G328)/1000</f>
        <v>176.85010416666668</v>
      </c>
      <c r="AC328" s="87">
        <f t="shared" ref="AC328" si="192">(AB328)/$G$3</f>
        <v>0.50528601190476197</v>
      </c>
      <c r="AD328" s="104">
        <f>AVERAGE(AD315:AD326)</f>
        <v>2304.4</v>
      </c>
    </row>
    <row r="329" spans="1:30" ht="13" thickTop="1" x14ac:dyDescent="0.25"/>
    <row r="330" spans="1:30" ht="13" thickBot="1" x14ac:dyDescent="0.3"/>
    <row r="331" spans="1:30" ht="13" thickTop="1" x14ac:dyDescent="0.25">
      <c r="A331" s="20" t="s">
        <v>5</v>
      </c>
      <c r="B331" s="21" t="s">
        <v>6</v>
      </c>
      <c r="C331" s="21" t="s">
        <v>6</v>
      </c>
      <c r="D331" s="32" t="s">
        <v>8</v>
      </c>
      <c r="E331" s="21" t="s">
        <v>9</v>
      </c>
      <c r="F331" s="21" t="s">
        <v>2</v>
      </c>
      <c r="G331" s="21" t="s">
        <v>10</v>
      </c>
      <c r="H331" s="21" t="s">
        <v>11</v>
      </c>
      <c r="I331" s="21" t="s">
        <v>3</v>
      </c>
      <c r="J331" s="21" t="s">
        <v>12</v>
      </c>
      <c r="K331" s="21" t="s">
        <v>13</v>
      </c>
      <c r="L331" s="21" t="s">
        <v>14</v>
      </c>
      <c r="M331" s="91" t="s">
        <v>66</v>
      </c>
      <c r="N331" s="92" t="s">
        <v>67</v>
      </c>
      <c r="O331" s="32" t="s">
        <v>68</v>
      </c>
      <c r="P331" s="21" t="s">
        <v>69</v>
      </c>
      <c r="Q331" s="21" t="s">
        <v>98</v>
      </c>
      <c r="R331" s="21" t="s">
        <v>99</v>
      </c>
      <c r="S331" s="22" t="s">
        <v>100</v>
      </c>
      <c r="T331" s="21" t="s">
        <v>101</v>
      </c>
      <c r="U331" s="21" t="s">
        <v>102</v>
      </c>
      <c r="V331" s="22" t="s">
        <v>103</v>
      </c>
      <c r="W331" s="22" t="s">
        <v>48</v>
      </c>
      <c r="X331" s="22" t="s">
        <v>41</v>
      </c>
      <c r="Y331" s="71" t="s">
        <v>49</v>
      </c>
      <c r="Z331" s="72" t="s">
        <v>50</v>
      </c>
      <c r="AA331" s="73" t="s">
        <v>51</v>
      </c>
      <c r="AB331" s="74" t="s">
        <v>49</v>
      </c>
      <c r="AC331" s="73" t="s">
        <v>49</v>
      </c>
      <c r="AD331" s="71" t="s">
        <v>148</v>
      </c>
    </row>
    <row r="332" spans="1:30" ht="13" thickBot="1" x14ac:dyDescent="0.3">
      <c r="A332" s="17" t="s">
        <v>110</v>
      </c>
      <c r="B332" s="18" t="s">
        <v>17</v>
      </c>
      <c r="C332" s="19" t="s">
        <v>18</v>
      </c>
      <c r="D332" s="18" t="s">
        <v>19</v>
      </c>
      <c r="E332" s="18" t="s">
        <v>19</v>
      </c>
      <c r="F332" s="23" t="s">
        <v>20</v>
      </c>
      <c r="G332" s="18" t="s">
        <v>19</v>
      </c>
      <c r="H332" s="18" t="s">
        <v>19</v>
      </c>
      <c r="I332" s="23" t="s">
        <v>20</v>
      </c>
      <c r="J332" s="18" t="s">
        <v>19</v>
      </c>
      <c r="K332" s="18" t="s">
        <v>19</v>
      </c>
      <c r="L332" s="23" t="s">
        <v>20</v>
      </c>
      <c r="M332" s="93"/>
      <c r="N332" s="93"/>
      <c r="O332" s="18"/>
      <c r="P332" s="18"/>
      <c r="Q332" s="17"/>
      <c r="R332" s="17"/>
      <c r="S332" s="23" t="s">
        <v>20</v>
      </c>
      <c r="T332" s="17"/>
      <c r="U332" s="17"/>
      <c r="V332" s="23" t="s">
        <v>20</v>
      </c>
      <c r="W332" s="19" t="s">
        <v>53</v>
      </c>
      <c r="X332" s="19" t="s">
        <v>21</v>
      </c>
      <c r="Y332" s="75" t="s">
        <v>6</v>
      </c>
      <c r="Z332" s="76" t="s">
        <v>54</v>
      </c>
      <c r="AA332" s="77" t="s">
        <v>55</v>
      </c>
      <c r="AB332" s="78" t="s">
        <v>56</v>
      </c>
      <c r="AC332" s="77" t="s">
        <v>57</v>
      </c>
      <c r="AD332" s="99" t="s">
        <v>149</v>
      </c>
    </row>
    <row r="333" spans="1:30" ht="13" thickTop="1" x14ac:dyDescent="0.25">
      <c r="A333" s="38" t="s">
        <v>22</v>
      </c>
      <c r="B333" s="6">
        <v>9474</v>
      </c>
      <c r="C333" s="6">
        <v>306</v>
      </c>
      <c r="D333" s="6">
        <v>355</v>
      </c>
      <c r="E333" s="6">
        <v>73</v>
      </c>
      <c r="F333" s="6">
        <v>79</v>
      </c>
      <c r="G333" s="6">
        <v>448</v>
      </c>
      <c r="H333" s="6">
        <v>35</v>
      </c>
      <c r="I333" s="6">
        <v>92</v>
      </c>
      <c r="J333" s="6">
        <v>697</v>
      </c>
      <c r="K333" s="6">
        <v>184</v>
      </c>
      <c r="L333" s="6">
        <v>74</v>
      </c>
      <c r="M333" s="94">
        <v>7.5</v>
      </c>
      <c r="N333" s="94">
        <v>7.6</v>
      </c>
      <c r="O333" s="34">
        <v>1.1890000000000001</v>
      </c>
      <c r="P333" s="34">
        <v>1.2549999999999999</v>
      </c>
      <c r="Q333" s="6">
        <v>66</v>
      </c>
      <c r="R333" s="33">
        <v>44</v>
      </c>
      <c r="S333" s="46">
        <f t="shared" ref="S333:S344" si="193">100-(R333*100/Q333)</f>
        <v>33.333333333333329</v>
      </c>
      <c r="T333" s="6">
        <v>11</v>
      </c>
      <c r="U333" s="33">
        <v>6.1</v>
      </c>
      <c r="V333" s="46">
        <f t="shared" ref="V333:V339" si="194">100-(U333*100/T333)</f>
        <v>44.545454545454547</v>
      </c>
      <c r="W333" s="37">
        <v>12318</v>
      </c>
      <c r="X333" s="7">
        <f t="shared" ref="X333:X344" si="195">W333/B333</f>
        <v>1.3001899936668777</v>
      </c>
      <c r="Y333" s="79">
        <f>C333/$C$2</f>
        <v>0.3497142857142857</v>
      </c>
      <c r="Z333" s="80">
        <f>(C333*D333)/1000</f>
        <v>108.63</v>
      </c>
      <c r="AA333" s="81">
        <f>(Z333)/$E$3</f>
        <v>0.31037142857142858</v>
      </c>
      <c r="AB333" s="82">
        <f>(C333*G333)/1000</f>
        <v>137.08799999999999</v>
      </c>
      <c r="AC333" s="81">
        <f>(AB333)/$G$3</f>
        <v>0.39167999999999997</v>
      </c>
      <c r="AD333" s="101">
        <f>(0.8*C333*G333)/60</f>
        <v>1827.8400000000001</v>
      </c>
    </row>
    <row r="334" spans="1:30" x14ac:dyDescent="0.25">
      <c r="A334" s="38" t="s">
        <v>23</v>
      </c>
      <c r="B334" s="6">
        <v>8875</v>
      </c>
      <c r="C334" s="6">
        <v>317</v>
      </c>
      <c r="D334" s="6">
        <v>262</v>
      </c>
      <c r="E334" s="6">
        <v>55</v>
      </c>
      <c r="F334" s="6">
        <v>79</v>
      </c>
      <c r="G334" s="6">
        <v>488</v>
      </c>
      <c r="H334" s="6">
        <v>36</v>
      </c>
      <c r="I334" s="6">
        <v>93</v>
      </c>
      <c r="J334" s="6">
        <v>948</v>
      </c>
      <c r="K334" s="6">
        <v>176</v>
      </c>
      <c r="L334" s="6">
        <v>81</v>
      </c>
      <c r="M334" s="94">
        <v>7.5</v>
      </c>
      <c r="N334" s="94">
        <v>7.7</v>
      </c>
      <c r="O334" s="34">
        <v>1.5620000000000001</v>
      </c>
      <c r="P334" s="34">
        <v>1.458</v>
      </c>
      <c r="Q334" s="6">
        <v>60</v>
      </c>
      <c r="R334" s="33">
        <v>50.1</v>
      </c>
      <c r="S334" s="46">
        <f t="shared" si="193"/>
        <v>16.5</v>
      </c>
      <c r="T334" s="6">
        <v>8</v>
      </c>
      <c r="U334" s="33">
        <v>7.3</v>
      </c>
      <c r="V334" s="46">
        <f t="shared" si="194"/>
        <v>8.75</v>
      </c>
      <c r="W334" s="6">
        <v>9749</v>
      </c>
      <c r="X334" s="7">
        <f t="shared" si="195"/>
        <v>1.0984788732394366</v>
      </c>
      <c r="Y334" s="79">
        <f t="shared" ref="Y334:Y344" si="196">C334/$C$2</f>
        <v>0.36228571428571427</v>
      </c>
      <c r="Z334" s="80">
        <f t="shared" ref="Z334:Z344" si="197">(C334*D334)/1000</f>
        <v>83.054000000000002</v>
      </c>
      <c r="AA334" s="81">
        <f t="shared" ref="AA334:AA344" si="198">(Z334)/$E$3</f>
        <v>0.23729714285714287</v>
      </c>
      <c r="AB334" s="82">
        <f t="shared" ref="AB334:AB344" si="199">(C334*G334)/1000</f>
        <v>154.696</v>
      </c>
      <c r="AC334" s="81">
        <f t="shared" ref="AC334:AC344" si="200">(AB334)/$G$3</f>
        <v>0.4419885714285714</v>
      </c>
      <c r="AD334" s="101">
        <f t="shared" ref="AD334:AD344" si="201">(0.8*C334*G334)/60</f>
        <v>2062.6133333333337</v>
      </c>
    </row>
    <row r="335" spans="1:30" x14ac:dyDescent="0.25">
      <c r="A335" s="38" t="s">
        <v>24</v>
      </c>
      <c r="B335" s="6">
        <v>16481</v>
      </c>
      <c r="C335" s="6">
        <v>532</v>
      </c>
      <c r="D335" s="6">
        <v>298</v>
      </c>
      <c r="E335" s="6">
        <v>25</v>
      </c>
      <c r="F335" s="6">
        <v>89</v>
      </c>
      <c r="G335" s="6">
        <v>404</v>
      </c>
      <c r="H335" s="6">
        <v>34</v>
      </c>
      <c r="I335" s="6">
        <v>94</v>
      </c>
      <c r="J335" s="6">
        <v>676</v>
      </c>
      <c r="K335" s="6">
        <v>158</v>
      </c>
      <c r="L335" s="6">
        <v>77</v>
      </c>
      <c r="M335" s="94">
        <v>7.5</v>
      </c>
      <c r="N335" s="94">
        <v>7.5</v>
      </c>
      <c r="O335" s="34">
        <v>1.2749999999999999</v>
      </c>
      <c r="P335" s="34">
        <v>1.2829999999999999</v>
      </c>
      <c r="Q335" s="6">
        <v>48</v>
      </c>
      <c r="R335" s="33">
        <v>45.1</v>
      </c>
      <c r="S335" s="46">
        <f t="shared" si="193"/>
        <v>6.0416666666666714</v>
      </c>
      <c r="T335" s="6">
        <v>12</v>
      </c>
      <c r="U335" s="33">
        <v>7</v>
      </c>
      <c r="V335" s="46">
        <f t="shared" si="194"/>
        <v>41.666666666666664</v>
      </c>
      <c r="W335" s="6">
        <v>10867</v>
      </c>
      <c r="X335" s="7">
        <f t="shared" si="195"/>
        <v>0.65936532977367879</v>
      </c>
      <c r="Y335" s="79">
        <f t="shared" si="196"/>
        <v>0.60799999999999998</v>
      </c>
      <c r="Z335" s="80">
        <f t="shared" si="197"/>
        <v>158.536</v>
      </c>
      <c r="AA335" s="81">
        <f t="shared" si="198"/>
        <v>0.45296000000000003</v>
      </c>
      <c r="AB335" s="82">
        <f t="shared" si="199"/>
        <v>214.928</v>
      </c>
      <c r="AC335" s="81">
        <f t="shared" si="200"/>
        <v>0.61407999999999996</v>
      </c>
      <c r="AD335" s="101">
        <f t="shared" si="201"/>
        <v>2865.7066666666669</v>
      </c>
    </row>
    <row r="336" spans="1:30" x14ac:dyDescent="0.25">
      <c r="A336" s="38" t="s">
        <v>25</v>
      </c>
      <c r="B336" s="6">
        <v>9084</v>
      </c>
      <c r="C336" s="6">
        <v>303</v>
      </c>
      <c r="D336" s="6">
        <v>217</v>
      </c>
      <c r="E336" s="6">
        <v>33</v>
      </c>
      <c r="F336" s="6">
        <v>85</v>
      </c>
      <c r="G336" s="6">
        <v>358</v>
      </c>
      <c r="H336" s="6">
        <v>21</v>
      </c>
      <c r="I336" s="6">
        <v>94</v>
      </c>
      <c r="J336" s="6">
        <v>688</v>
      </c>
      <c r="K336" s="6">
        <v>124</v>
      </c>
      <c r="L336" s="6">
        <v>82</v>
      </c>
      <c r="M336" s="94">
        <v>7.6</v>
      </c>
      <c r="N336" s="94">
        <v>7.6</v>
      </c>
      <c r="O336" s="34">
        <v>1.357</v>
      </c>
      <c r="P336" s="34">
        <v>1.0549999999999999</v>
      </c>
      <c r="Q336" s="6">
        <v>60</v>
      </c>
      <c r="R336" s="33">
        <v>27</v>
      </c>
      <c r="S336" s="46">
        <f t="shared" si="193"/>
        <v>55</v>
      </c>
      <c r="T336" s="6">
        <v>10</v>
      </c>
      <c r="U336" s="33">
        <v>4.3</v>
      </c>
      <c r="V336" s="46">
        <f t="shared" si="194"/>
        <v>57</v>
      </c>
      <c r="W336" s="6">
        <v>13207</v>
      </c>
      <c r="X336" s="7">
        <f t="shared" si="195"/>
        <v>1.4538749449581683</v>
      </c>
      <c r="Y336" s="79">
        <f t="shared" si="196"/>
        <v>0.34628571428571431</v>
      </c>
      <c r="Z336" s="80">
        <f t="shared" si="197"/>
        <v>65.751000000000005</v>
      </c>
      <c r="AA336" s="81">
        <f t="shared" si="198"/>
        <v>0.18786000000000003</v>
      </c>
      <c r="AB336" s="82">
        <f t="shared" si="199"/>
        <v>108.474</v>
      </c>
      <c r="AC336" s="81">
        <f t="shared" si="200"/>
        <v>0.3099257142857143</v>
      </c>
      <c r="AD336" s="101">
        <f t="shared" si="201"/>
        <v>1446.32</v>
      </c>
    </row>
    <row r="337" spans="1:30" x14ac:dyDescent="0.25">
      <c r="A337" s="38" t="s">
        <v>26</v>
      </c>
      <c r="B337" s="6">
        <v>8405</v>
      </c>
      <c r="C337" s="6">
        <v>271</v>
      </c>
      <c r="D337" s="6">
        <v>305</v>
      </c>
      <c r="E337" s="6">
        <v>35</v>
      </c>
      <c r="F337" s="6">
        <v>89</v>
      </c>
      <c r="G337" s="6">
        <v>360</v>
      </c>
      <c r="H337" s="6">
        <v>31</v>
      </c>
      <c r="I337" s="6">
        <v>91</v>
      </c>
      <c r="J337" s="6">
        <v>795</v>
      </c>
      <c r="K337" s="6">
        <v>128</v>
      </c>
      <c r="L337" s="6">
        <v>84</v>
      </c>
      <c r="M337" s="94">
        <v>7.5</v>
      </c>
      <c r="N337" s="94">
        <v>7.4</v>
      </c>
      <c r="O337" s="34">
        <v>1.484</v>
      </c>
      <c r="P337" s="34">
        <v>1.159</v>
      </c>
      <c r="Q337" s="6">
        <v>56</v>
      </c>
      <c r="R337" s="33">
        <v>31.1</v>
      </c>
      <c r="S337" s="46">
        <f t="shared" si="193"/>
        <v>44.464285714285715</v>
      </c>
      <c r="T337" s="6">
        <v>8</v>
      </c>
      <c r="U337" s="33">
        <v>5.9</v>
      </c>
      <c r="V337" s="46">
        <f>100-(U337*100/T337)</f>
        <v>26.25</v>
      </c>
      <c r="W337" s="6">
        <v>13435</v>
      </c>
      <c r="X337" s="7">
        <f t="shared" si="195"/>
        <v>1.5984533016061868</v>
      </c>
      <c r="Y337" s="79">
        <f t="shared" si="196"/>
        <v>0.30971428571428572</v>
      </c>
      <c r="Z337" s="80">
        <f t="shared" si="197"/>
        <v>82.655000000000001</v>
      </c>
      <c r="AA337" s="81">
        <f t="shared" si="198"/>
        <v>0.23615714285714287</v>
      </c>
      <c r="AB337" s="82">
        <f t="shared" si="199"/>
        <v>97.56</v>
      </c>
      <c r="AC337" s="81">
        <f t="shared" si="200"/>
        <v>0.27874285714285713</v>
      </c>
      <c r="AD337" s="101">
        <f t="shared" si="201"/>
        <v>1300.8</v>
      </c>
    </row>
    <row r="338" spans="1:30" x14ac:dyDescent="0.25">
      <c r="A338" s="38" t="s">
        <v>27</v>
      </c>
      <c r="B338" s="6">
        <v>8861</v>
      </c>
      <c r="C338" s="6">
        <v>295</v>
      </c>
      <c r="D338" s="6">
        <v>260</v>
      </c>
      <c r="E338" s="6">
        <v>29</v>
      </c>
      <c r="F338" s="2">
        <v>89</v>
      </c>
      <c r="G338" s="6">
        <v>433</v>
      </c>
      <c r="H338" s="6">
        <v>21</v>
      </c>
      <c r="I338" s="6">
        <v>95</v>
      </c>
      <c r="J338" s="6">
        <v>909</v>
      </c>
      <c r="K338" s="6">
        <v>121</v>
      </c>
      <c r="L338" s="6">
        <v>87</v>
      </c>
      <c r="M338" s="94">
        <v>7.5</v>
      </c>
      <c r="N338" s="94">
        <v>7.5</v>
      </c>
      <c r="O338" s="34">
        <v>1.5760000000000001</v>
      </c>
      <c r="P338" s="34">
        <v>1.3360000000000001</v>
      </c>
      <c r="Q338" s="6">
        <v>42</v>
      </c>
      <c r="R338" s="33">
        <v>22.9</v>
      </c>
      <c r="S338" s="46">
        <f t="shared" si="193"/>
        <v>45.476190476190474</v>
      </c>
      <c r="T338" s="6">
        <v>11</v>
      </c>
      <c r="U338" s="33">
        <v>7</v>
      </c>
      <c r="V338" s="46">
        <f t="shared" si="194"/>
        <v>36.363636363636367</v>
      </c>
      <c r="W338" s="6">
        <v>13247</v>
      </c>
      <c r="X338" s="7">
        <f t="shared" si="195"/>
        <v>1.4949779934544634</v>
      </c>
      <c r="Y338" s="79">
        <f t="shared" si="196"/>
        <v>0.33714285714285713</v>
      </c>
      <c r="Z338" s="80">
        <f t="shared" si="197"/>
        <v>76.7</v>
      </c>
      <c r="AA338" s="81">
        <f t="shared" si="198"/>
        <v>0.21914285714285714</v>
      </c>
      <c r="AB338" s="82">
        <f t="shared" si="199"/>
        <v>127.735</v>
      </c>
      <c r="AC338" s="81">
        <f t="shared" si="200"/>
        <v>0.36495714285714287</v>
      </c>
      <c r="AD338" s="101">
        <f t="shared" si="201"/>
        <v>1703.1333333333334</v>
      </c>
    </row>
    <row r="339" spans="1:30" x14ac:dyDescent="0.25">
      <c r="A339" s="38" t="s">
        <v>28</v>
      </c>
      <c r="B339" s="6">
        <v>8540</v>
      </c>
      <c r="C339" s="6">
        <v>275</v>
      </c>
      <c r="D339" s="6">
        <v>293</v>
      </c>
      <c r="E339" s="6">
        <v>16</v>
      </c>
      <c r="F339" s="6">
        <v>95</v>
      </c>
      <c r="G339" s="6">
        <v>476</v>
      </c>
      <c r="H339" s="6">
        <v>10</v>
      </c>
      <c r="I339" s="6">
        <v>98</v>
      </c>
      <c r="J339" s="6">
        <v>982</v>
      </c>
      <c r="K339" s="6">
        <v>89</v>
      </c>
      <c r="L339" s="6">
        <v>91</v>
      </c>
      <c r="M339" s="97">
        <v>7.6</v>
      </c>
      <c r="N339" s="97">
        <v>7.4</v>
      </c>
      <c r="O339" s="44">
        <v>1.6439999999999999</v>
      </c>
      <c r="P339" s="44">
        <v>1.48</v>
      </c>
      <c r="Q339" s="6">
        <v>44</v>
      </c>
      <c r="R339" s="33">
        <v>39.799999999999997</v>
      </c>
      <c r="S339" s="46">
        <f t="shared" si="193"/>
        <v>9.545454545454561</v>
      </c>
      <c r="T339" s="6">
        <v>10</v>
      </c>
      <c r="U339" s="33">
        <v>6</v>
      </c>
      <c r="V339" s="46">
        <f t="shared" si="194"/>
        <v>40</v>
      </c>
      <c r="W339" s="6">
        <v>11696</v>
      </c>
      <c r="X339" s="7">
        <f t="shared" si="195"/>
        <v>1.3695550351288057</v>
      </c>
      <c r="Y339" s="79">
        <f t="shared" si="196"/>
        <v>0.31428571428571428</v>
      </c>
      <c r="Z339" s="80">
        <f t="shared" si="197"/>
        <v>80.575000000000003</v>
      </c>
      <c r="AA339" s="81">
        <f t="shared" si="198"/>
        <v>0.23021428571428573</v>
      </c>
      <c r="AB339" s="82">
        <f t="shared" si="199"/>
        <v>130.9</v>
      </c>
      <c r="AC339" s="81">
        <f t="shared" si="200"/>
        <v>0.374</v>
      </c>
      <c r="AD339" s="101">
        <f t="shared" si="201"/>
        <v>1745.3333333333333</v>
      </c>
    </row>
    <row r="340" spans="1:30" x14ac:dyDescent="0.25">
      <c r="A340" s="38" t="s">
        <v>29</v>
      </c>
      <c r="B340" s="6">
        <v>8673</v>
      </c>
      <c r="C340" s="6">
        <v>280</v>
      </c>
      <c r="D340" s="6">
        <v>210</v>
      </c>
      <c r="E340" s="6">
        <v>41</v>
      </c>
      <c r="F340" s="6">
        <v>80</v>
      </c>
      <c r="G340" s="6">
        <v>308</v>
      </c>
      <c r="H340" s="6">
        <v>15</v>
      </c>
      <c r="I340" s="6">
        <v>95</v>
      </c>
      <c r="J340" s="6">
        <v>606</v>
      </c>
      <c r="K340" s="6">
        <v>108</v>
      </c>
      <c r="L340" s="6">
        <v>82</v>
      </c>
      <c r="M340" s="94">
        <v>7.5</v>
      </c>
      <c r="N340" s="94">
        <v>7.5</v>
      </c>
      <c r="O340" s="34">
        <v>1.694</v>
      </c>
      <c r="P340" s="34">
        <v>1.452</v>
      </c>
      <c r="Q340" s="6">
        <v>45</v>
      </c>
      <c r="R340" s="33">
        <v>37.799999999999997</v>
      </c>
      <c r="S340" s="46">
        <f t="shared" si="193"/>
        <v>16.000000000000014</v>
      </c>
      <c r="T340" s="6">
        <v>8</v>
      </c>
      <c r="U340" s="33">
        <v>6.5</v>
      </c>
      <c r="V340" s="46">
        <f>100-(U340*100/T340)</f>
        <v>18.75</v>
      </c>
      <c r="W340" s="6">
        <v>12095</v>
      </c>
      <c r="X340" s="7">
        <f t="shared" si="195"/>
        <v>1.3945578231292517</v>
      </c>
      <c r="Y340" s="79">
        <f t="shared" si="196"/>
        <v>0.32</v>
      </c>
      <c r="Z340" s="80">
        <f t="shared" si="197"/>
        <v>58.8</v>
      </c>
      <c r="AA340" s="81">
        <f t="shared" si="198"/>
        <v>0.16799999999999998</v>
      </c>
      <c r="AB340" s="82">
        <f t="shared" si="199"/>
        <v>86.24</v>
      </c>
      <c r="AC340" s="81">
        <f t="shared" si="200"/>
        <v>0.24639999999999998</v>
      </c>
      <c r="AD340" s="101">
        <f t="shared" si="201"/>
        <v>1149.8666666666666</v>
      </c>
    </row>
    <row r="341" spans="1:30" x14ac:dyDescent="0.25">
      <c r="A341" s="38" t="s">
        <v>30</v>
      </c>
      <c r="B341" s="6">
        <v>8461</v>
      </c>
      <c r="C341" s="6">
        <v>282</v>
      </c>
      <c r="D341" s="6">
        <v>259</v>
      </c>
      <c r="E341" s="6">
        <v>70</v>
      </c>
      <c r="F341" s="6">
        <v>73</v>
      </c>
      <c r="G341" s="6">
        <v>324</v>
      </c>
      <c r="H341" s="6">
        <v>55</v>
      </c>
      <c r="I341" s="6">
        <v>83</v>
      </c>
      <c r="J341" s="6">
        <v>677</v>
      </c>
      <c r="K341" s="6">
        <v>166</v>
      </c>
      <c r="L341" s="6">
        <v>75</v>
      </c>
      <c r="M341" s="94">
        <v>7.7</v>
      </c>
      <c r="N341" s="94">
        <v>7.5</v>
      </c>
      <c r="O341" s="34">
        <v>1.7649999999999999</v>
      </c>
      <c r="P341" s="34">
        <v>1.2270000000000001</v>
      </c>
      <c r="Q341" s="6">
        <v>43</v>
      </c>
      <c r="R341" s="33">
        <v>16.3</v>
      </c>
      <c r="S341" s="46">
        <f t="shared" si="193"/>
        <v>62.093023255813954</v>
      </c>
      <c r="T341" s="6">
        <v>9</v>
      </c>
      <c r="U341" s="33">
        <v>7.6</v>
      </c>
      <c r="V341" s="46">
        <f>100-(U341*100/T341)</f>
        <v>15.555555555555557</v>
      </c>
      <c r="W341" s="6">
        <v>9956</v>
      </c>
      <c r="X341" s="7">
        <f t="shared" si="195"/>
        <v>1.1766930622857819</v>
      </c>
      <c r="Y341" s="79">
        <f t="shared" si="196"/>
        <v>0.32228571428571429</v>
      </c>
      <c r="Z341" s="80">
        <f t="shared" si="197"/>
        <v>73.037999999999997</v>
      </c>
      <c r="AA341" s="81">
        <f t="shared" si="198"/>
        <v>0.20868</v>
      </c>
      <c r="AB341" s="82">
        <f t="shared" si="199"/>
        <v>91.367999999999995</v>
      </c>
      <c r="AC341" s="81">
        <f t="shared" si="200"/>
        <v>0.26105142857142855</v>
      </c>
      <c r="AD341" s="101">
        <f t="shared" si="201"/>
        <v>1218.2400000000002</v>
      </c>
    </row>
    <row r="342" spans="1:30" x14ac:dyDescent="0.25">
      <c r="A342" s="38" t="s">
        <v>31</v>
      </c>
      <c r="B342" s="6">
        <v>8497</v>
      </c>
      <c r="C342" s="6">
        <v>274</v>
      </c>
      <c r="D342" s="6">
        <v>256</v>
      </c>
      <c r="E342" s="6">
        <v>25</v>
      </c>
      <c r="F342" s="6">
        <v>90</v>
      </c>
      <c r="G342" s="6">
        <v>410</v>
      </c>
      <c r="H342" s="6">
        <v>21</v>
      </c>
      <c r="I342" s="6">
        <v>95</v>
      </c>
      <c r="J342" s="6">
        <v>762</v>
      </c>
      <c r="K342" s="6">
        <v>124</v>
      </c>
      <c r="L342" s="6">
        <v>84</v>
      </c>
      <c r="M342" s="94">
        <v>7.6</v>
      </c>
      <c r="N342" s="94">
        <v>7.7</v>
      </c>
      <c r="O342" s="34">
        <v>2.0499999999999998</v>
      </c>
      <c r="P342" s="34">
        <v>1.5129999999999999</v>
      </c>
      <c r="Q342" s="6">
        <v>62</v>
      </c>
      <c r="R342" s="33">
        <v>14.5</v>
      </c>
      <c r="S342" s="46">
        <f t="shared" si="193"/>
        <v>76.612903225806448</v>
      </c>
      <c r="T342" s="6">
        <v>9</v>
      </c>
      <c r="U342" s="33">
        <v>7.3</v>
      </c>
      <c r="V342" s="46">
        <f>100-(U342*100/T342)</f>
        <v>18.888888888888886</v>
      </c>
      <c r="W342" s="6">
        <v>11085</v>
      </c>
      <c r="X342" s="7">
        <f t="shared" si="195"/>
        <v>1.3045780863834295</v>
      </c>
      <c r="Y342" s="79">
        <f t="shared" si="196"/>
        <v>0.31314285714285717</v>
      </c>
      <c r="Z342" s="80">
        <f t="shared" si="197"/>
        <v>70.144000000000005</v>
      </c>
      <c r="AA342" s="81">
        <f t="shared" si="198"/>
        <v>0.20041142857142857</v>
      </c>
      <c r="AB342" s="82">
        <f t="shared" si="199"/>
        <v>112.34</v>
      </c>
      <c r="AC342" s="81">
        <f t="shared" si="200"/>
        <v>0.32097142857142857</v>
      </c>
      <c r="AD342" s="101">
        <f t="shared" si="201"/>
        <v>1497.8666666666666</v>
      </c>
    </row>
    <row r="343" spans="1:30" x14ac:dyDescent="0.25">
      <c r="A343" s="38" t="s">
        <v>32</v>
      </c>
      <c r="B343" s="6">
        <v>10077</v>
      </c>
      <c r="C343" s="6">
        <v>336</v>
      </c>
      <c r="D343" s="6">
        <v>290</v>
      </c>
      <c r="E343" s="6">
        <v>33</v>
      </c>
      <c r="F343" s="6">
        <v>89</v>
      </c>
      <c r="G343" s="6">
        <v>623</v>
      </c>
      <c r="H343" s="6">
        <v>37</v>
      </c>
      <c r="I343" s="6">
        <v>94</v>
      </c>
      <c r="J343" s="6">
        <v>1090</v>
      </c>
      <c r="K343" s="6">
        <v>142</v>
      </c>
      <c r="L343" s="6">
        <v>87</v>
      </c>
      <c r="M343" s="94">
        <v>7.5</v>
      </c>
      <c r="N343" s="94">
        <v>7.5</v>
      </c>
      <c r="O343" s="34">
        <v>1.8580000000000001</v>
      </c>
      <c r="P343" s="34">
        <v>1.548</v>
      </c>
      <c r="Q343" s="6">
        <v>48</v>
      </c>
      <c r="R343" s="33">
        <v>14.8</v>
      </c>
      <c r="S343" s="46">
        <f>100-(R343*100/Q343)</f>
        <v>69.166666666666671</v>
      </c>
      <c r="T343" s="6">
        <v>9</v>
      </c>
      <c r="U343" s="33">
        <v>7</v>
      </c>
      <c r="V343" s="50">
        <f>100-(U343*100/T343)</f>
        <v>22.222222222222229</v>
      </c>
      <c r="W343" s="6">
        <v>10631</v>
      </c>
      <c r="X343" s="7">
        <f t="shared" si="195"/>
        <v>1.0549766795673317</v>
      </c>
      <c r="Y343" s="79">
        <f t="shared" si="196"/>
        <v>0.38400000000000001</v>
      </c>
      <c r="Z343" s="80">
        <f t="shared" si="197"/>
        <v>97.44</v>
      </c>
      <c r="AA343" s="81">
        <f t="shared" si="198"/>
        <v>0.27839999999999998</v>
      </c>
      <c r="AB343" s="82">
        <f t="shared" si="199"/>
        <v>209.328</v>
      </c>
      <c r="AC343" s="81">
        <f t="shared" si="200"/>
        <v>0.59808000000000006</v>
      </c>
      <c r="AD343" s="101">
        <f t="shared" si="201"/>
        <v>2791.04</v>
      </c>
    </row>
    <row r="344" spans="1:30" ht="13" thickBot="1" x14ac:dyDescent="0.3">
      <c r="A344" s="38" t="s">
        <v>33</v>
      </c>
      <c r="B344" s="6">
        <v>7721</v>
      </c>
      <c r="C344" s="6">
        <v>249</v>
      </c>
      <c r="D344" s="6">
        <v>438</v>
      </c>
      <c r="E344" s="6">
        <v>31</v>
      </c>
      <c r="F344" s="6">
        <v>93</v>
      </c>
      <c r="G344" s="6">
        <v>776</v>
      </c>
      <c r="H344" s="6">
        <v>24</v>
      </c>
      <c r="I344" s="6">
        <v>97</v>
      </c>
      <c r="J344" s="6">
        <v>1547</v>
      </c>
      <c r="K344" s="6">
        <v>216</v>
      </c>
      <c r="L344" s="6">
        <v>86</v>
      </c>
      <c r="M344" s="94">
        <v>7.5</v>
      </c>
      <c r="N344" s="94">
        <v>7.5</v>
      </c>
      <c r="O344" s="34">
        <v>2.5219999999999998</v>
      </c>
      <c r="P344" s="34">
        <v>2.0710000000000002</v>
      </c>
      <c r="Q344" s="6">
        <v>59</v>
      </c>
      <c r="R344" s="33">
        <v>38.5</v>
      </c>
      <c r="S344" s="47">
        <f t="shared" si="193"/>
        <v>34.745762711864401</v>
      </c>
      <c r="T344" s="6">
        <v>13</v>
      </c>
      <c r="U344" s="33">
        <v>9.1</v>
      </c>
      <c r="V344" s="46">
        <f>100-(U344*100/T344)</f>
        <v>30</v>
      </c>
      <c r="W344" s="6">
        <v>12122</v>
      </c>
      <c r="X344" s="7">
        <f t="shared" si="195"/>
        <v>1.5700038855070586</v>
      </c>
      <c r="Y344" s="79">
        <f t="shared" si="196"/>
        <v>0.28457142857142859</v>
      </c>
      <c r="Z344" s="80">
        <f t="shared" si="197"/>
        <v>109.062</v>
      </c>
      <c r="AA344" s="81">
        <f t="shared" si="198"/>
        <v>0.31160571428571426</v>
      </c>
      <c r="AB344" s="82">
        <f t="shared" si="199"/>
        <v>193.22399999999999</v>
      </c>
      <c r="AC344" s="81">
        <f t="shared" si="200"/>
        <v>0.55206857142857135</v>
      </c>
      <c r="AD344" s="101">
        <f t="shared" si="201"/>
        <v>2576.3200000000002</v>
      </c>
    </row>
    <row r="345" spans="1:30" ht="13" thickTop="1" x14ac:dyDescent="0.25">
      <c r="A345" s="39" t="s">
        <v>111</v>
      </c>
      <c r="B345" s="40">
        <f>SUM(B333:B344)</f>
        <v>113149</v>
      </c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96"/>
      <c r="N345" s="96"/>
      <c r="O345" s="43"/>
      <c r="P345" s="43"/>
      <c r="Q345" s="41"/>
      <c r="R345" s="42"/>
      <c r="S345" s="41"/>
      <c r="T345" s="41"/>
      <c r="U345" s="42"/>
      <c r="V345" s="41"/>
      <c r="W345" s="40">
        <f>SUM(W333:W344)</f>
        <v>140408</v>
      </c>
      <c r="X345" s="41">
        <f>SUM(X333:X344)</f>
        <v>15.475705008700473</v>
      </c>
      <c r="Y345" s="83"/>
      <c r="Z345" s="84"/>
      <c r="AA345" s="85"/>
      <c r="AB345" s="86"/>
      <c r="AC345" s="85"/>
      <c r="AD345" s="103"/>
    </row>
    <row r="346" spans="1:30" ht="13" thickBot="1" x14ac:dyDescent="0.3">
      <c r="A346" s="11" t="s">
        <v>112</v>
      </c>
      <c r="B346" s="12">
        <f>AVERAGE(B333:B344)</f>
        <v>9429.0833333333339</v>
      </c>
      <c r="C346" s="12">
        <f t="shared" ref="C346:V346" si="202">AVERAGE(C333:C344)</f>
        <v>310</v>
      </c>
      <c r="D346" s="12">
        <f t="shared" si="202"/>
        <v>286.91666666666669</v>
      </c>
      <c r="E346" s="12">
        <f>AVERAGE(E333:E344)</f>
        <v>38.833333333333336</v>
      </c>
      <c r="F346" s="12">
        <f>AVERAGE(F333:F344)</f>
        <v>85.833333333333329</v>
      </c>
      <c r="G346" s="12">
        <f>AVERAGE(G333:G344)</f>
        <v>450.66666666666669</v>
      </c>
      <c r="H346" s="12">
        <f>AVERAGE(H333:H344)</f>
        <v>28.333333333333332</v>
      </c>
      <c r="I346" s="12">
        <f>AVERAGE(I333:I344)</f>
        <v>93.416666666666671</v>
      </c>
      <c r="J346" s="12">
        <f t="shared" si="202"/>
        <v>864.75</v>
      </c>
      <c r="K346" s="12">
        <f>AVERAGE(K333:K344)</f>
        <v>144.66666666666666</v>
      </c>
      <c r="L346" s="12">
        <f>AVERAGE(L333:L344)</f>
        <v>82.5</v>
      </c>
      <c r="M346" s="26">
        <f t="shared" si="202"/>
        <v>7.541666666666667</v>
      </c>
      <c r="N346" s="26">
        <f t="shared" si="202"/>
        <v>7.5333333333333323</v>
      </c>
      <c r="O346" s="36">
        <f t="shared" si="202"/>
        <v>1.6646666666666665</v>
      </c>
      <c r="P346" s="36">
        <f t="shared" si="202"/>
        <v>1.4030833333333332</v>
      </c>
      <c r="Q346" s="26">
        <f t="shared" si="202"/>
        <v>52.75</v>
      </c>
      <c r="R346" s="26">
        <f t="shared" si="202"/>
        <v>31.825000000000003</v>
      </c>
      <c r="S346" s="12">
        <f t="shared" si="202"/>
        <v>39.081607216340188</v>
      </c>
      <c r="T346" s="26">
        <f t="shared" si="202"/>
        <v>9.8333333333333339</v>
      </c>
      <c r="U346" s="26">
        <f t="shared" si="202"/>
        <v>6.7583333333333329</v>
      </c>
      <c r="V346" s="12">
        <f t="shared" si="202"/>
        <v>29.999368686868692</v>
      </c>
      <c r="W346" s="12">
        <f>AVERAGE(W333:W344)</f>
        <v>11700.666666666666</v>
      </c>
      <c r="X346" s="26">
        <f>AVERAGE(X333:X344)</f>
        <v>1.2896420840583727</v>
      </c>
      <c r="Y346" s="79">
        <f t="shared" ref="Y346" si="203">C346/$C$2</f>
        <v>0.35428571428571426</v>
      </c>
      <c r="Z346" s="80">
        <f t="shared" ref="Z346" si="204">(C346*D346)/1000</f>
        <v>88.944166666666675</v>
      </c>
      <c r="AA346" s="87">
        <f t="shared" ref="AA346" si="205">(Z346)/$E$3</f>
        <v>0.25412619047619051</v>
      </c>
      <c r="AB346" s="82">
        <f t="shared" ref="AB346" si="206">(C346*G346)/1000</f>
        <v>139.70666666666668</v>
      </c>
      <c r="AC346" s="87">
        <f t="shared" ref="AC346" si="207">(AB346)/$G$3</f>
        <v>0.39916190476190477</v>
      </c>
      <c r="AD346" s="104">
        <f>AVERAGE(AD333:AD344)</f>
        <v>1848.7566666666669</v>
      </c>
    </row>
    <row r="347" spans="1:30" ht="13" thickTop="1" x14ac:dyDescent="0.25"/>
    <row r="348" spans="1:30" ht="13" thickBot="1" x14ac:dyDescent="0.3"/>
    <row r="349" spans="1:30" ht="13" thickTop="1" x14ac:dyDescent="0.25">
      <c r="A349" s="20" t="s">
        <v>5</v>
      </c>
      <c r="B349" s="21" t="s">
        <v>6</v>
      </c>
      <c r="C349" s="21" t="s">
        <v>6</v>
      </c>
      <c r="D349" s="32" t="s">
        <v>8</v>
      </c>
      <c r="E349" s="21" t="s">
        <v>9</v>
      </c>
      <c r="F349" s="21" t="s">
        <v>2</v>
      </c>
      <c r="G349" s="21" t="s">
        <v>10</v>
      </c>
      <c r="H349" s="21" t="s">
        <v>11</v>
      </c>
      <c r="I349" s="21" t="s">
        <v>3</v>
      </c>
      <c r="J349" s="21" t="s">
        <v>12</v>
      </c>
      <c r="K349" s="21" t="s">
        <v>13</v>
      </c>
      <c r="L349" s="21" t="s">
        <v>14</v>
      </c>
      <c r="M349" s="91" t="s">
        <v>66</v>
      </c>
      <c r="N349" s="92" t="s">
        <v>67</v>
      </c>
      <c r="O349" s="32" t="s">
        <v>68</v>
      </c>
      <c r="P349" s="21" t="s">
        <v>69</v>
      </c>
      <c r="Q349" s="21" t="s">
        <v>98</v>
      </c>
      <c r="R349" s="21" t="s">
        <v>99</v>
      </c>
      <c r="S349" s="22" t="s">
        <v>100</v>
      </c>
      <c r="T349" s="21" t="s">
        <v>101</v>
      </c>
      <c r="U349" s="21" t="s">
        <v>102</v>
      </c>
      <c r="V349" s="22" t="s">
        <v>103</v>
      </c>
      <c r="W349" s="22" t="s">
        <v>48</v>
      </c>
      <c r="X349" s="22" t="s">
        <v>41</v>
      </c>
      <c r="Y349" s="71" t="s">
        <v>49</v>
      </c>
      <c r="Z349" s="72" t="s">
        <v>50</v>
      </c>
      <c r="AA349" s="73" t="s">
        <v>51</v>
      </c>
      <c r="AB349" s="74" t="s">
        <v>49</v>
      </c>
      <c r="AC349" s="73" t="s">
        <v>49</v>
      </c>
      <c r="AD349" s="71" t="s">
        <v>148</v>
      </c>
    </row>
    <row r="350" spans="1:30" ht="13" thickBot="1" x14ac:dyDescent="0.3">
      <c r="A350" s="17" t="s">
        <v>113</v>
      </c>
      <c r="B350" s="18" t="s">
        <v>17</v>
      </c>
      <c r="C350" s="19" t="s">
        <v>18</v>
      </c>
      <c r="D350" s="18" t="s">
        <v>19</v>
      </c>
      <c r="E350" s="18" t="s">
        <v>19</v>
      </c>
      <c r="F350" s="23" t="s">
        <v>20</v>
      </c>
      <c r="G350" s="18" t="s">
        <v>19</v>
      </c>
      <c r="H350" s="18" t="s">
        <v>19</v>
      </c>
      <c r="I350" s="23" t="s">
        <v>20</v>
      </c>
      <c r="J350" s="18" t="s">
        <v>19</v>
      </c>
      <c r="K350" s="18" t="s">
        <v>19</v>
      </c>
      <c r="L350" s="23" t="s">
        <v>20</v>
      </c>
      <c r="M350" s="93"/>
      <c r="N350" s="93"/>
      <c r="O350" s="18"/>
      <c r="P350" s="18"/>
      <c r="Q350" s="17"/>
      <c r="R350" s="17"/>
      <c r="S350" s="23" t="s">
        <v>20</v>
      </c>
      <c r="T350" s="17"/>
      <c r="U350" s="17"/>
      <c r="V350" s="23" t="s">
        <v>20</v>
      </c>
      <c r="W350" s="19" t="s">
        <v>53</v>
      </c>
      <c r="X350" s="19" t="s">
        <v>21</v>
      </c>
      <c r="Y350" s="75" t="s">
        <v>6</v>
      </c>
      <c r="Z350" s="76" t="s">
        <v>54</v>
      </c>
      <c r="AA350" s="77" t="s">
        <v>55</v>
      </c>
      <c r="AB350" s="78" t="s">
        <v>56</v>
      </c>
      <c r="AC350" s="77" t="s">
        <v>57</v>
      </c>
      <c r="AD350" s="99" t="s">
        <v>149</v>
      </c>
    </row>
    <row r="351" spans="1:30" ht="13" thickTop="1" x14ac:dyDescent="0.25">
      <c r="A351" s="38" t="s">
        <v>22</v>
      </c>
      <c r="B351" s="6">
        <v>8117</v>
      </c>
      <c r="C351" s="6">
        <v>262</v>
      </c>
      <c r="D351" s="6">
        <v>458</v>
      </c>
      <c r="E351" s="6">
        <v>32</v>
      </c>
      <c r="F351" s="6">
        <v>93</v>
      </c>
      <c r="G351" s="6">
        <v>578</v>
      </c>
      <c r="H351" s="6">
        <v>27</v>
      </c>
      <c r="I351" s="6">
        <v>95</v>
      </c>
      <c r="J351" s="6">
        <v>1145</v>
      </c>
      <c r="K351" s="6">
        <v>260</v>
      </c>
      <c r="L351" s="6">
        <v>77</v>
      </c>
      <c r="M351" s="94">
        <v>7.5</v>
      </c>
      <c r="N351" s="94">
        <v>7.5</v>
      </c>
      <c r="O351" s="34">
        <v>2.36</v>
      </c>
      <c r="P351" s="34">
        <v>2.1560000000000001</v>
      </c>
      <c r="Q351" s="6">
        <v>87</v>
      </c>
      <c r="R351" s="33">
        <v>55</v>
      </c>
      <c r="S351" s="46">
        <f t="shared" ref="S351:S362" si="208">100-(R351*100/Q351)</f>
        <v>36.781609195402297</v>
      </c>
      <c r="T351" s="6">
        <v>14</v>
      </c>
      <c r="U351" s="33">
        <v>9.1</v>
      </c>
      <c r="V351" s="46">
        <f>100-(U351*100/T351)</f>
        <v>35</v>
      </c>
      <c r="W351" s="37">
        <v>10137</v>
      </c>
      <c r="X351" s="7">
        <f t="shared" ref="X351:X362" si="209">W351/B351</f>
        <v>1.2488604164100037</v>
      </c>
      <c r="Y351" s="79">
        <f>C351/$C$2</f>
        <v>0.29942857142857143</v>
      </c>
      <c r="Z351" s="80">
        <f>(C351*D351)/1000</f>
        <v>119.996</v>
      </c>
      <c r="AA351" s="81">
        <f>(Z351)/$E$3</f>
        <v>0.34284571428571425</v>
      </c>
      <c r="AB351" s="82">
        <f>(C351*G351)/1000</f>
        <v>151.43600000000001</v>
      </c>
      <c r="AC351" s="81">
        <f>(AB351)/$G$3</f>
        <v>0.43267428571428573</v>
      </c>
      <c r="AD351" s="101">
        <f>(0.8*C351*G351)/60</f>
        <v>2019.146666666667</v>
      </c>
    </row>
    <row r="352" spans="1:30" x14ac:dyDescent="0.25">
      <c r="A352" s="38" t="s">
        <v>23</v>
      </c>
      <c r="B352" s="6">
        <v>8445</v>
      </c>
      <c r="C352" s="6">
        <v>291</v>
      </c>
      <c r="D352" s="6">
        <v>388</v>
      </c>
      <c r="E352" s="6">
        <v>40</v>
      </c>
      <c r="F352" s="6">
        <v>90</v>
      </c>
      <c r="G352" s="6">
        <v>773</v>
      </c>
      <c r="H352" s="6">
        <v>25</v>
      </c>
      <c r="I352" s="6">
        <v>97</v>
      </c>
      <c r="J352" s="6">
        <v>1076</v>
      </c>
      <c r="K352" s="6">
        <v>258</v>
      </c>
      <c r="L352" s="6">
        <v>76</v>
      </c>
      <c r="M352" s="94">
        <v>7.6</v>
      </c>
      <c r="N352" s="94">
        <v>7.5</v>
      </c>
      <c r="O352" s="34">
        <v>1.966</v>
      </c>
      <c r="P352" s="34">
        <v>1.8029999999999999</v>
      </c>
      <c r="Q352" s="6">
        <v>66</v>
      </c>
      <c r="R352" s="33">
        <v>54.9</v>
      </c>
      <c r="S352" s="46">
        <f t="shared" si="208"/>
        <v>16.818181818181813</v>
      </c>
      <c r="T352" s="6">
        <v>11</v>
      </c>
      <c r="U352" s="33">
        <v>9.5</v>
      </c>
      <c r="V352" s="46">
        <f>100-(U352*100/T352)</f>
        <v>13.63636363636364</v>
      </c>
      <c r="W352" s="6">
        <v>9489</v>
      </c>
      <c r="X352" s="7">
        <f t="shared" si="209"/>
        <v>1.1236234458259324</v>
      </c>
      <c r="Y352" s="79">
        <f t="shared" ref="Y352:Y362" si="210">C352/$C$2</f>
        <v>0.33257142857142857</v>
      </c>
      <c r="Z352" s="80">
        <f t="shared" ref="Z352:Z362" si="211">(C352*D352)/1000</f>
        <v>112.908</v>
      </c>
      <c r="AA352" s="81">
        <f t="shared" ref="AA352:AA362" si="212">(Z352)/$E$3</f>
        <v>0.32259428571428572</v>
      </c>
      <c r="AB352" s="82">
        <f t="shared" ref="AB352:AB362" si="213">(C352*G352)/1000</f>
        <v>224.94300000000001</v>
      </c>
      <c r="AC352" s="81">
        <f t="shared" ref="AC352:AC362" si="214">(AB352)/$G$3</f>
        <v>0.64269428571428577</v>
      </c>
      <c r="AD352" s="101">
        <f t="shared" ref="AD352:AD362" si="215">(0.8*C352*G352)/60</f>
        <v>2999.2400000000002</v>
      </c>
    </row>
    <row r="353" spans="1:30" x14ac:dyDescent="0.25">
      <c r="A353" s="38" t="s">
        <v>24</v>
      </c>
      <c r="B353" s="6">
        <v>12557</v>
      </c>
      <c r="C353" s="6">
        <v>433</v>
      </c>
      <c r="D353" s="6">
        <v>201</v>
      </c>
      <c r="E353" s="6">
        <v>33</v>
      </c>
      <c r="F353" s="6">
        <v>84</v>
      </c>
      <c r="G353" s="6">
        <v>348</v>
      </c>
      <c r="H353" s="6">
        <v>20</v>
      </c>
      <c r="I353" s="6">
        <v>94</v>
      </c>
      <c r="J353" s="6">
        <v>607</v>
      </c>
      <c r="K353" s="6">
        <v>173</v>
      </c>
      <c r="L353" s="6">
        <v>71</v>
      </c>
      <c r="M353" s="94">
        <v>7.5</v>
      </c>
      <c r="N353" s="94">
        <v>7.5</v>
      </c>
      <c r="O353" s="34">
        <v>1.675</v>
      </c>
      <c r="P353" s="34">
        <v>1.5720000000000001</v>
      </c>
      <c r="Q353" s="6">
        <v>36</v>
      </c>
      <c r="R353" s="33">
        <v>26.3</v>
      </c>
      <c r="S353" s="46">
        <f t="shared" si="208"/>
        <v>26.944444444444443</v>
      </c>
      <c r="T353" s="6">
        <v>11</v>
      </c>
      <c r="U353" s="33">
        <v>6.7</v>
      </c>
      <c r="V353" s="46">
        <f>100-(U353*100/T353)</f>
        <v>39.090909090909093</v>
      </c>
      <c r="W353" s="6">
        <v>9835</v>
      </c>
      <c r="X353" s="7">
        <f t="shared" si="209"/>
        <v>0.78322847813968299</v>
      </c>
      <c r="Y353" s="79">
        <f t="shared" si="210"/>
        <v>0.49485714285714288</v>
      </c>
      <c r="Z353" s="80">
        <f t="shared" si="211"/>
        <v>87.033000000000001</v>
      </c>
      <c r="AA353" s="81">
        <f t="shared" si="212"/>
        <v>0.2486657142857143</v>
      </c>
      <c r="AB353" s="82">
        <f t="shared" si="213"/>
        <v>150.684</v>
      </c>
      <c r="AC353" s="81">
        <f t="shared" si="214"/>
        <v>0.43052571428571429</v>
      </c>
      <c r="AD353" s="101">
        <f t="shared" si="215"/>
        <v>2009.1200000000001</v>
      </c>
    </row>
    <row r="354" spans="1:30" x14ac:dyDescent="0.25">
      <c r="A354" s="38" t="s">
        <v>25</v>
      </c>
      <c r="B354" s="6">
        <v>11025</v>
      </c>
      <c r="C354" s="6">
        <v>368</v>
      </c>
      <c r="D354" s="6">
        <v>228</v>
      </c>
      <c r="E354" s="6">
        <v>25</v>
      </c>
      <c r="F354" s="6">
        <v>89</v>
      </c>
      <c r="G354" s="6">
        <v>360</v>
      </c>
      <c r="H354" s="6">
        <v>11</v>
      </c>
      <c r="I354" s="6">
        <v>97</v>
      </c>
      <c r="J354" s="6">
        <v>769</v>
      </c>
      <c r="K354" s="6">
        <v>123</v>
      </c>
      <c r="L354" s="6">
        <v>84</v>
      </c>
      <c r="M354" s="94">
        <v>7.5</v>
      </c>
      <c r="N354" s="94">
        <v>7.4</v>
      </c>
      <c r="O354" s="34">
        <v>1.375</v>
      </c>
      <c r="P354" s="34">
        <v>1.238</v>
      </c>
      <c r="Q354" s="6">
        <v>35</v>
      </c>
      <c r="R354" s="33">
        <v>25.5</v>
      </c>
      <c r="S354" s="46">
        <v>28</v>
      </c>
      <c r="T354" s="6">
        <v>6</v>
      </c>
      <c r="U354" s="33">
        <v>4.5</v>
      </c>
      <c r="V354" s="46">
        <v>26</v>
      </c>
      <c r="W354" s="6">
        <v>10774</v>
      </c>
      <c r="X354" s="7">
        <f t="shared" si="209"/>
        <v>0.97723356009070295</v>
      </c>
      <c r="Y354" s="79">
        <f t="shared" si="210"/>
        <v>0.4205714285714286</v>
      </c>
      <c r="Z354" s="80">
        <f t="shared" si="211"/>
        <v>83.903999999999996</v>
      </c>
      <c r="AA354" s="81">
        <f t="shared" si="212"/>
        <v>0.23972571428571426</v>
      </c>
      <c r="AB354" s="82">
        <f t="shared" si="213"/>
        <v>132.47999999999999</v>
      </c>
      <c r="AC354" s="81">
        <f t="shared" si="214"/>
        <v>0.37851428571428569</v>
      </c>
      <c r="AD354" s="101">
        <f t="shared" si="215"/>
        <v>1766.4000000000003</v>
      </c>
    </row>
    <row r="355" spans="1:30" x14ac:dyDescent="0.25">
      <c r="A355" s="38" t="s">
        <v>26</v>
      </c>
      <c r="B355" s="6">
        <v>7939</v>
      </c>
      <c r="C355" s="6">
        <v>256</v>
      </c>
      <c r="D355" s="6">
        <v>343</v>
      </c>
      <c r="E355" s="6">
        <v>29</v>
      </c>
      <c r="F355" s="6">
        <v>20</v>
      </c>
      <c r="G355" s="6">
        <v>518</v>
      </c>
      <c r="H355" s="6">
        <v>24</v>
      </c>
      <c r="I355" s="6">
        <v>19</v>
      </c>
      <c r="J355" s="6">
        <v>1183</v>
      </c>
      <c r="K355" s="6">
        <v>142</v>
      </c>
      <c r="L355" s="6">
        <v>141</v>
      </c>
      <c r="M355" s="94">
        <v>7.5</v>
      </c>
      <c r="N355" s="94">
        <v>7.4</v>
      </c>
      <c r="O355" s="34">
        <v>1.9339999999999999</v>
      </c>
      <c r="P355" s="34">
        <v>1.8460000000000001</v>
      </c>
      <c r="Q355" s="6">
        <v>58</v>
      </c>
      <c r="R355" s="33">
        <v>45.7</v>
      </c>
      <c r="S355" s="46">
        <f t="shared" si="208"/>
        <v>21.206896551724142</v>
      </c>
      <c r="T355" s="6">
        <v>10</v>
      </c>
      <c r="U355" s="33">
        <v>7.1</v>
      </c>
      <c r="V355" s="46">
        <f>100-(U355*100/T355)</f>
        <v>29</v>
      </c>
      <c r="W355" s="6">
        <v>13078</v>
      </c>
      <c r="X355" s="7">
        <f t="shared" si="209"/>
        <v>1.6473107444262503</v>
      </c>
      <c r="Y355" s="79">
        <f t="shared" si="210"/>
        <v>0.29257142857142859</v>
      </c>
      <c r="Z355" s="80">
        <f t="shared" si="211"/>
        <v>87.808000000000007</v>
      </c>
      <c r="AA355" s="81">
        <f t="shared" si="212"/>
        <v>0.25088000000000005</v>
      </c>
      <c r="AB355" s="82">
        <f t="shared" si="213"/>
        <v>132.608</v>
      </c>
      <c r="AC355" s="81">
        <f t="shared" si="214"/>
        <v>0.37887999999999999</v>
      </c>
      <c r="AD355" s="101">
        <f t="shared" si="215"/>
        <v>1768.1066666666668</v>
      </c>
    </row>
    <row r="356" spans="1:30" x14ac:dyDescent="0.25">
      <c r="A356" s="38" t="s">
        <v>27</v>
      </c>
      <c r="B356" s="6">
        <v>7218</v>
      </c>
      <c r="C356" s="6">
        <v>241</v>
      </c>
      <c r="D356" s="6">
        <v>342</v>
      </c>
      <c r="E356" s="6">
        <v>29</v>
      </c>
      <c r="F356" s="2">
        <v>92</v>
      </c>
      <c r="G356" s="6">
        <v>410</v>
      </c>
      <c r="H356" s="6">
        <v>26</v>
      </c>
      <c r="I356" s="6">
        <v>94</v>
      </c>
      <c r="J356" s="6">
        <v>863</v>
      </c>
      <c r="K356" s="6">
        <v>129</v>
      </c>
      <c r="L356" s="6">
        <v>85</v>
      </c>
      <c r="M356" s="94">
        <v>7.6</v>
      </c>
      <c r="N356" s="94">
        <v>7.5</v>
      </c>
      <c r="O356" s="6">
        <v>1739</v>
      </c>
      <c r="P356" s="34">
        <v>1.6479999999999999</v>
      </c>
      <c r="Q356" s="6">
        <v>36</v>
      </c>
      <c r="R356" s="33">
        <v>20.5</v>
      </c>
      <c r="S356" s="46">
        <f t="shared" si="208"/>
        <v>43.055555555555557</v>
      </c>
      <c r="T356" s="6">
        <v>11</v>
      </c>
      <c r="U356" s="33">
        <v>7.7</v>
      </c>
      <c r="V356" s="46">
        <f t="shared" ref="V356:V362" si="216">100-(U356*100/T356)</f>
        <v>30</v>
      </c>
      <c r="W356" s="6">
        <v>14352</v>
      </c>
      <c r="X356" s="7">
        <f t="shared" si="209"/>
        <v>1.9883624272651703</v>
      </c>
      <c r="Y356" s="79">
        <f t="shared" si="210"/>
        <v>0.27542857142857141</v>
      </c>
      <c r="Z356" s="80">
        <f t="shared" si="211"/>
        <v>82.421999999999997</v>
      </c>
      <c r="AA356" s="81">
        <f t="shared" si="212"/>
        <v>0.23549142857142857</v>
      </c>
      <c r="AB356" s="82">
        <f t="shared" si="213"/>
        <v>98.81</v>
      </c>
      <c r="AC356" s="81">
        <f t="shared" si="214"/>
        <v>0.28231428571428574</v>
      </c>
      <c r="AD356" s="101">
        <f t="shared" si="215"/>
        <v>1317.4666666666667</v>
      </c>
    </row>
    <row r="357" spans="1:30" x14ac:dyDescent="0.25">
      <c r="A357" s="38" t="s">
        <v>28</v>
      </c>
      <c r="B357" s="6">
        <v>7489</v>
      </c>
      <c r="C357" s="6">
        <v>242</v>
      </c>
      <c r="D357" s="6">
        <v>266</v>
      </c>
      <c r="E357" s="6">
        <v>30</v>
      </c>
      <c r="F357" s="6">
        <v>89</v>
      </c>
      <c r="G357" s="6">
        <v>473</v>
      </c>
      <c r="H357" s="6">
        <v>15</v>
      </c>
      <c r="I357" s="6">
        <v>97</v>
      </c>
      <c r="J357" s="6">
        <v>823</v>
      </c>
      <c r="K357" s="6">
        <v>128</v>
      </c>
      <c r="L357" s="6">
        <v>84</v>
      </c>
      <c r="M357" s="97">
        <v>7.4</v>
      </c>
      <c r="N357" s="97">
        <v>7.9</v>
      </c>
      <c r="O357" s="44">
        <v>1.7909999999999999</v>
      </c>
      <c r="P357" s="44">
        <v>1.6639999999999999</v>
      </c>
      <c r="Q357" s="6">
        <v>57</v>
      </c>
      <c r="R357" s="33">
        <v>15.3</v>
      </c>
      <c r="S357" s="46">
        <f t="shared" si="208"/>
        <v>73.15789473684211</v>
      </c>
      <c r="T357" s="6">
        <v>11</v>
      </c>
      <c r="U357" s="33">
        <v>6.9</v>
      </c>
      <c r="V357" s="46">
        <f t="shared" si="216"/>
        <v>37.272727272727273</v>
      </c>
      <c r="W357" s="6">
        <v>14646</v>
      </c>
      <c r="X357" s="7">
        <f t="shared" si="209"/>
        <v>1.9556683135265056</v>
      </c>
      <c r="Y357" s="79">
        <f t="shared" si="210"/>
        <v>0.27657142857142858</v>
      </c>
      <c r="Z357" s="80">
        <f t="shared" si="211"/>
        <v>64.372</v>
      </c>
      <c r="AA357" s="81">
        <f t="shared" si="212"/>
        <v>0.18392</v>
      </c>
      <c r="AB357" s="82">
        <f t="shared" si="213"/>
        <v>114.46599999999999</v>
      </c>
      <c r="AC357" s="81">
        <f t="shared" si="214"/>
        <v>0.32704571428571427</v>
      </c>
      <c r="AD357" s="101">
        <f t="shared" si="215"/>
        <v>1526.2133333333336</v>
      </c>
    </row>
    <row r="358" spans="1:30" x14ac:dyDescent="0.25">
      <c r="A358" s="38" t="s">
        <v>29</v>
      </c>
      <c r="B358" s="6">
        <v>7511</v>
      </c>
      <c r="C358" s="6">
        <v>242</v>
      </c>
      <c r="D358" s="6">
        <v>283</v>
      </c>
      <c r="E358" s="6">
        <v>55</v>
      </c>
      <c r="F358" s="6">
        <v>81</v>
      </c>
      <c r="G358" s="6">
        <v>283</v>
      </c>
      <c r="H358" s="6">
        <v>17</v>
      </c>
      <c r="I358" s="6">
        <v>96</v>
      </c>
      <c r="J358" s="6">
        <v>743</v>
      </c>
      <c r="K358" s="6">
        <v>100</v>
      </c>
      <c r="L358" s="6">
        <v>87</v>
      </c>
      <c r="M358" s="94">
        <v>7.3</v>
      </c>
      <c r="N358" s="94">
        <v>8.3000000000000007</v>
      </c>
      <c r="O358" s="34">
        <v>1.492</v>
      </c>
      <c r="P358" s="34">
        <v>1.2290000000000001</v>
      </c>
      <c r="Q358" s="6">
        <v>70</v>
      </c>
      <c r="R358" s="33">
        <v>14.3</v>
      </c>
      <c r="S358" s="46">
        <f t="shared" si="208"/>
        <v>79.571428571428569</v>
      </c>
      <c r="T358" s="6">
        <v>10</v>
      </c>
      <c r="U358" s="51">
        <v>7.1</v>
      </c>
      <c r="V358" s="46">
        <f>100-(U358*100/T358)</f>
        <v>29</v>
      </c>
      <c r="W358" s="6">
        <v>13989</v>
      </c>
      <c r="X358" s="7">
        <f t="shared" si="209"/>
        <v>1.862468379709759</v>
      </c>
      <c r="Y358" s="79">
        <f t="shared" si="210"/>
        <v>0.27657142857142858</v>
      </c>
      <c r="Z358" s="80">
        <f t="shared" si="211"/>
        <v>68.486000000000004</v>
      </c>
      <c r="AA358" s="81">
        <f t="shared" si="212"/>
        <v>0.19567428571428572</v>
      </c>
      <c r="AB358" s="82">
        <f t="shared" si="213"/>
        <v>68.486000000000004</v>
      </c>
      <c r="AC358" s="81">
        <f t="shared" si="214"/>
        <v>0.19567428571428572</v>
      </c>
      <c r="AD358" s="101">
        <f t="shared" si="215"/>
        <v>913.14666666666676</v>
      </c>
    </row>
    <row r="359" spans="1:30" x14ac:dyDescent="0.25">
      <c r="A359" s="38" t="s">
        <v>30</v>
      </c>
      <c r="B359" s="6">
        <v>7436</v>
      </c>
      <c r="C359" s="6">
        <v>248</v>
      </c>
      <c r="D359" s="6">
        <v>297</v>
      </c>
      <c r="E359" s="6">
        <v>29</v>
      </c>
      <c r="F359" s="6">
        <v>90</v>
      </c>
      <c r="G359" s="6">
        <v>468</v>
      </c>
      <c r="H359" s="6">
        <v>14</v>
      </c>
      <c r="I359" s="6">
        <v>97</v>
      </c>
      <c r="J359" s="6">
        <v>818</v>
      </c>
      <c r="K359" s="6">
        <v>85</v>
      </c>
      <c r="L359" s="6">
        <v>90</v>
      </c>
      <c r="M359" s="94">
        <v>7.5</v>
      </c>
      <c r="N359" s="94">
        <v>7.5</v>
      </c>
      <c r="O359" s="34">
        <v>1.6</v>
      </c>
      <c r="P359" s="34">
        <v>1.409</v>
      </c>
      <c r="Q359" s="6">
        <v>65</v>
      </c>
      <c r="R359" s="33">
        <v>39.299999999999997</v>
      </c>
      <c r="S359" s="46">
        <f t="shared" si="208"/>
        <v>39.538461538461547</v>
      </c>
      <c r="T359" s="6">
        <v>11</v>
      </c>
      <c r="U359" s="33">
        <v>8.5</v>
      </c>
      <c r="V359" s="46">
        <f>100-(U359*100/T359)</f>
        <v>22.727272727272734</v>
      </c>
      <c r="W359" s="6">
        <v>12260</v>
      </c>
      <c r="X359" s="7">
        <f t="shared" si="209"/>
        <v>1.6487358795051104</v>
      </c>
      <c r="Y359" s="79">
        <f t="shared" si="210"/>
        <v>0.28342857142857142</v>
      </c>
      <c r="Z359" s="80">
        <f t="shared" si="211"/>
        <v>73.656000000000006</v>
      </c>
      <c r="AA359" s="81">
        <f t="shared" si="212"/>
        <v>0.21044571428571429</v>
      </c>
      <c r="AB359" s="82">
        <f t="shared" si="213"/>
        <v>116.06399999999999</v>
      </c>
      <c r="AC359" s="81">
        <f t="shared" si="214"/>
        <v>0.33161142857142856</v>
      </c>
      <c r="AD359" s="101">
        <f t="shared" si="215"/>
        <v>1547.52</v>
      </c>
    </row>
    <row r="360" spans="1:30" x14ac:dyDescent="0.25">
      <c r="A360" s="38" t="s">
        <v>31</v>
      </c>
      <c r="B360" s="6">
        <v>8430</v>
      </c>
      <c r="C360" s="6">
        <v>272</v>
      </c>
      <c r="D360" s="6">
        <v>321</v>
      </c>
      <c r="E360" s="6">
        <v>23</v>
      </c>
      <c r="F360" s="6">
        <v>93</v>
      </c>
      <c r="G360" s="6">
        <v>450</v>
      </c>
      <c r="H360" s="6">
        <v>18</v>
      </c>
      <c r="I360" s="6">
        <v>96</v>
      </c>
      <c r="J360" s="6">
        <v>1012</v>
      </c>
      <c r="K360" s="6">
        <v>95</v>
      </c>
      <c r="L360" s="6">
        <v>91</v>
      </c>
      <c r="M360" s="94">
        <v>7.7</v>
      </c>
      <c r="N360" s="94">
        <v>7.6</v>
      </c>
      <c r="O360" s="34">
        <v>2.1560000000000001</v>
      </c>
      <c r="P360" s="34">
        <v>1.3819999999999999</v>
      </c>
      <c r="Q360" s="6">
        <v>77</v>
      </c>
      <c r="R360" s="33">
        <v>33.4</v>
      </c>
      <c r="S360" s="46">
        <f t="shared" si="208"/>
        <v>56.623376623376622</v>
      </c>
      <c r="T360" s="6">
        <v>10</v>
      </c>
      <c r="U360" s="33">
        <v>7.6</v>
      </c>
      <c r="V360" s="46">
        <v>20</v>
      </c>
      <c r="W360" s="6">
        <v>10554</v>
      </c>
      <c r="X360" s="7">
        <f t="shared" si="209"/>
        <v>1.2519572953736655</v>
      </c>
      <c r="Y360" s="79">
        <f t="shared" si="210"/>
        <v>0.31085714285714283</v>
      </c>
      <c r="Z360" s="80">
        <f t="shared" si="211"/>
        <v>87.311999999999998</v>
      </c>
      <c r="AA360" s="81">
        <f t="shared" si="212"/>
        <v>0.24946285714285713</v>
      </c>
      <c r="AB360" s="82">
        <f t="shared" si="213"/>
        <v>122.4</v>
      </c>
      <c r="AC360" s="81">
        <f t="shared" si="214"/>
        <v>0.34971428571428576</v>
      </c>
      <c r="AD360" s="101">
        <f t="shared" si="215"/>
        <v>1632.0000000000002</v>
      </c>
    </row>
    <row r="361" spans="1:30" x14ac:dyDescent="0.25">
      <c r="A361" s="38" t="s">
        <v>32</v>
      </c>
      <c r="B361" s="6">
        <v>9110</v>
      </c>
      <c r="C361" s="6">
        <v>304</v>
      </c>
      <c r="D361" s="6">
        <v>472</v>
      </c>
      <c r="E361" s="6">
        <v>64</v>
      </c>
      <c r="F361" s="6">
        <v>86</v>
      </c>
      <c r="G361" s="6">
        <v>672</v>
      </c>
      <c r="H361" s="6">
        <v>41</v>
      </c>
      <c r="I361" s="6">
        <v>94</v>
      </c>
      <c r="J361" s="6">
        <v>1342</v>
      </c>
      <c r="K361" s="6">
        <v>207</v>
      </c>
      <c r="L361" s="6">
        <v>85</v>
      </c>
      <c r="M361" s="94">
        <v>7.5</v>
      </c>
      <c r="N361" s="94">
        <v>7.3</v>
      </c>
      <c r="O361" s="34">
        <v>2.0699999999999998</v>
      </c>
      <c r="P361" s="34">
        <v>1.869</v>
      </c>
      <c r="Q361" s="6">
        <v>67</v>
      </c>
      <c r="R361" s="33">
        <v>27.3</v>
      </c>
      <c r="S361" s="46">
        <f>100-(R361*100/Q361)</f>
        <v>59.253731343283583</v>
      </c>
      <c r="T361" s="6">
        <v>11</v>
      </c>
      <c r="U361" s="33">
        <v>6.3</v>
      </c>
      <c r="V361" s="46">
        <f t="shared" si="216"/>
        <v>42.727272727272727</v>
      </c>
      <c r="W361" s="6">
        <v>11114</v>
      </c>
      <c r="X361" s="7">
        <f t="shared" si="209"/>
        <v>1.2199780461031833</v>
      </c>
      <c r="Y361" s="79">
        <f t="shared" si="210"/>
        <v>0.34742857142857142</v>
      </c>
      <c r="Z361" s="80">
        <f t="shared" si="211"/>
        <v>143.488</v>
      </c>
      <c r="AA361" s="81">
        <f t="shared" si="212"/>
        <v>0.40996571428571427</v>
      </c>
      <c r="AB361" s="82">
        <f t="shared" si="213"/>
        <v>204.28800000000001</v>
      </c>
      <c r="AC361" s="81">
        <f t="shared" si="214"/>
        <v>0.58367999999999998</v>
      </c>
      <c r="AD361" s="101">
        <f t="shared" si="215"/>
        <v>2723.8400000000006</v>
      </c>
    </row>
    <row r="362" spans="1:30" ht="13" thickBot="1" x14ac:dyDescent="0.3">
      <c r="A362" s="38" t="s">
        <v>33</v>
      </c>
      <c r="B362" s="6">
        <v>9359</v>
      </c>
      <c r="C362" s="6">
        <v>302</v>
      </c>
      <c r="D362" s="6">
        <v>422</v>
      </c>
      <c r="E362" s="6">
        <v>61</v>
      </c>
      <c r="F362" s="6">
        <v>86</v>
      </c>
      <c r="G362" s="6">
        <v>580</v>
      </c>
      <c r="H362" s="6">
        <v>45</v>
      </c>
      <c r="I362" s="6">
        <v>92</v>
      </c>
      <c r="J362" s="6">
        <v>1084</v>
      </c>
      <c r="K362" s="6">
        <v>239</v>
      </c>
      <c r="L362" s="6">
        <v>78</v>
      </c>
      <c r="M362" s="94">
        <v>8</v>
      </c>
      <c r="N362" s="94">
        <v>7.2</v>
      </c>
      <c r="O362" s="34">
        <v>2.081</v>
      </c>
      <c r="P362" s="34">
        <v>1.6080000000000001</v>
      </c>
      <c r="Q362" s="6">
        <v>127</v>
      </c>
      <c r="R362" s="33">
        <v>45.2</v>
      </c>
      <c r="S362" s="47">
        <f t="shared" si="208"/>
        <v>64.40944881889763</v>
      </c>
      <c r="T362" s="6">
        <v>13</v>
      </c>
      <c r="U362" s="33">
        <v>7.1</v>
      </c>
      <c r="V362" s="46">
        <f t="shared" si="216"/>
        <v>45.384615384615387</v>
      </c>
      <c r="W362" s="6">
        <v>10440</v>
      </c>
      <c r="X362" s="7">
        <f t="shared" si="209"/>
        <v>1.1155037931402927</v>
      </c>
      <c r="Y362" s="79">
        <f t="shared" si="210"/>
        <v>0.34514285714285714</v>
      </c>
      <c r="Z362" s="80">
        <f t="shared" si="211"/>
        <v>127.444</v>
      </c>
      <c r="AA362" s="81">
        <f t="shared" si="212"/>
        <v>0.36412571428571427</v>
      </c>
      <c r="AB362" s="82">
        <f t="shared" si="213"/>
        <v>175.16</v>
      </c>
      <c r="AC362" s="81">
        <f t="shared" si="214"/>
        <v>0.50045714285714282</v>
      </c>
      <c r="AD362" s="101">
        <f t="shared" si="215"/>
        <v>2335.4666666666667</v>
      </c>
    </row>
    <row r="363" spans="1:30" ht="13" thickTop="1" x14ac:dyDescent="0.25">
      <c r="A363" s="39" t="s">
        <v>114</v>
      </c>
      <c r="B363" s="40">
        <f>SUM(B351:B362)</f>
        <v>104636</v>
      </c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96"/>
      <c r="N363" s="96"/>
      <c r="O363" s="43"/>
      <c r="P363" s="43"/>
      <c r="Q363" s="41"/>
      <c r="R363" s="42"/>
      <c r="S363" s="41"/>
      <c r="T363" s="41"/>
      <c r="U363" s="42"/>
      <c r="V363" s="41"/>
      <c r="W363" s="40">
        <f>SUM(W351:W362)</f>
        <v>140668</v>
      </c>
      <c r="X363" s="41">
        <f>SUM(X351:X362)</f>
        <v>16.822930779516259</v>
      </c>
      <c r="Y363" s="83"/>
      <c r="Z363" s="84"/>
      <c r="AA363" s="85"/>
      <c r="AB363" s="86"/>
      <c r="AC363" s="85"/>
      <c r="AD363" s="103"/>
    </row>
    <row r="364" spans="1:30" ht="13" thickBot="1" x14ac:dyDescent="0.3">
      <c r="A364" s="11" t="s">
        <v>115</v>
      </c>
      <c r="B364" s="12">
        <f>AVERAGE(B351:B362)</f>
        <v>8719.6666666666661</v>
      </c>
      <c r="C364" s="12">
        <f t="shared" ref="C364:V364" si="217">AVERAGE(C351:C362)</f>
        <v>288.41666666666669</v>
      </c>
      <c r="D364" s="12">
        <f t="shared" si="217"/>
        <v>335.08333333333331</v>
      </c>
      <c r="E364" s="12">
        <f>AVERAGE(E351:E362)</f>
        <v>37.5</v>
      </c>
      <c r="F364" s="12">
        <f>AVERAGE(F351:F362)</f>
        <v>82.75</v>
      </c>
      <c r="G364" s="12">
        <f>AVERAGE(G351:G362)</f>
        <v>492.75</v>
      </c>
      <c r="H364" s="12">
        <f>AVERAGE(H351:H362)</f>
        <v>23.583333333333332</v>
      </c>
      <c r="I364" s="12">
        <f>AVERAGE(I351:I362)</f>
        <v>89</v>
      </c>
      <c r="J364" s="12">
        <f t="shared" si="217"/>
        <v>955.41666666666663</v>
      </c>
      <c r="K364" s="12">
        <f>AVERAGE(K351:K362)</f>
        <v>161.58333333333334</v>
      </c>
      <c r="L364" s="12">
        <f>AVERAGE(L351:L362)</f>
        <v>87.416666666666671</v>
      </c>
      <c r="M364" s="26">
        <f t="shared" si="217"/>
        <v>7.5500000000000007</v>
      </c>
      <c r="N364" s="26">
        <f t="shared" si="217"/>
        <v>7.55</v>
      </c>
      <c r="O364" s="36">
        <f t="shared" si="217"/>
        <v>146.62499999999997</v>
      </c>
      <c r="P364" s="36">
        <f t="shared" si="217"/>
        <v>1.6186666666666667</v>
      </c>
      <c r="Q364" s="26">
        <f t="shared" si="217"/>
        <v>65.083333333333329</v>
      </c>
      <c r="R364" s="26">
        <f t="shared" si="217"/>
        <v>33.558333333333337</v>
      </c>
      <c r="S364" s="12">
        <f t="shared" si="217"/>
        <v>45.446752433133192</v>
      </c>
      <c r="T364" s="26">
        <f t="shared" si="217"/>
        <v>10.75</v>
      </c>
      <c r="U364" s="26">
        <f t="shared" si="217"/>
        <v>7.341666666666665</v>
      </c>
      <c r="V364" s="12">
        <f t="shared" si="217"/>
        <v>30.81993006993007</v>
      </c>
      <c r="W364" s="12">
        <f>AVERAGE(W351:W362)</f>
        <v>11722.333333333334</v>
      </c>
      <c r="X364" s="26">
        <f>AVERAGE(X351:X362)</f>
        <v>1.4019108982930215</v>
      </c>
      <c r="Y364" s="79">
        <f t="shared" ref="Y364" si="218">C364/$C$2</f>
        <v>0.32961904761904764</v>
      </c>
      <c r="Z364" s="80">
        <f t="shared" ref="Z364" si="219">(C364*D364)/1000</f>
        <v>96.643618055555564</v>
      </c>
      <c r="AA364" s="87">
        <f t="shared" ref="AA364" si="220">(Z364)/$E$3</f>
        <v>0.27612462301587304</v>
      </c>
      <c r="AB364" s="82">
        <f t="shared" ref="AB364" si="221">(C364*G364)/1000</f>
        <v>142.1173125</v>
      </c>
      <c r="AC364" s="87">
        <f t="shared" ref="AC364" si="222">(AB364)/$G$3</f>
        <v>0.40604946428571426</v>
      </c>
      <c r="AD364" s="104">
        <f>AVERAGE(AD351:AD362)</f>
        <v>1879.8055555555559</v>
      </c>
    </row>
    <row r="365" spans="1:30" ht="13" thickTop="1" x14ac:dyDescent="0.25"/>
    <row r="366" spans="1:30" ht="13" thickBot="1" x14ac:dyDescent="0.3"/>
    <row r="367" spans="1:30" ht="13" thickTop="1" x14ac:dyDescent="0.25">
      <c r="A367" s="20" t="s">
        <v>5</v>
      </c>
      <c r="B367" s="21" t="s">
        <v>6</v>
      </c>
      <c r="C367" s="21" t="s">
        <v>6</v>
      </c>
      <c r="D367" s="32" t="s">
        <v>8</v>
      </c>
      <c r="E367" s="21" t="s">
        <v>9</v>
      </c>
      <c r="F367" s="21" t="s">
        <v>2</v>
      </c>
      <c r="G367" s="21" t="s">
        <v>10</v>
      </c>
      <c r="H367" s="21" t="s">
        <v>11</v>
      </c>
      <c r="I367" s="21" t="s">
        <v>3</v>
      </c>
      <c r="J367" s="21" t="s">
        <v>12</v>
      </c>
      <c r="K367" s="21" t="s">
        <v>13</v>
      </c>
      <c r="L367" s="21" t="s">
        <v>14</v>
      </c>
      <c r="M367" s="91" t="s">
        <v>66</v>
      </c>
      <c r="N367" s="92" t="s">
        <v>67</v>
      </c>
      <c r="O367" s="32" t="s">
        <v>68</v>
      </c>
      <c r="P367" s="21" t="s">
        <v>69</v>
      </c>
      <c r="Q367" s="21" t="s">
        <v>98</v>
      </c>
      <c r="R367" s="21" t="s">
        <v>99</v>
      </c>
      <c r="S367" s="22" t="s">
        <v>100</v>
      </c>
      <c r="T367" s="21" t="s">
        <v>101</v>
      </c>
      <c r="U367" s="21" t="s">
        <v>102</v>
      </c>
      <c r="V367" s="22" t="s">
        <v>103</v>
      </c>
      <c r="W367" s="22" t="s">
        <v>48</v>
      </c>
      <c r="X367" s="22" t="s">
        <v>41</v>
      </c>
      <c r="Y367" s="71" t="s">
        <v>49</v>
      </c>
      <c r="Z367" s="72" t="s">
        <v>50</v>
      </c>
      <c r="AA367" s="73" t="s">
        <v>51</v>
      </c>
      <c r="AB367" s="74" t="s">
        <v>49</v>
      </c>
      <c r="AC367" s="73" t="s">
        <v>49</v>
      </c>
      <c r="AD367" s="71" t="s">
        <v>148</v>
      </c>
    </row>
    <row r="368" spans="1:30" ht="13" thickBot="1" x14ac:dyDescent="0.3">
      <c r="A368" s="17" t="s">
        <v>116</v>
      </c>
      <c r="B368" s="18" t="s">
        <v>17</v>
      </c>
      <c r="C368" s="19" t="s">
        <v>18</v>
      </c>
      <c r="D368" s="18" t="s">
        <v>19</v>
      </c>
      <c r="E368" s="18" t="s">
        <v>19</v>
      </c>
      <c r="F368" s="23" t="s">
        <v>20</v>
      </c>
      <c r="G368" s="18" t="s">
        <v>19</v>
      </c>
      <c r="H368" s="18" t="s">
        <v>19</v>
      </c>
      <c r="I368" s="23" t="s">
        <v>20</v>
      </c>
      <c r="J368" s="18" t="s">
        <v>19</v>
      </c>
      <c r="K368" s="18" t="s">
        <v>19</v>
      </c>
      <c r="L368" s="23" t="s">
        <v>20</v>
      </c>
      <c r="M368" s="93"/>
      <c r="N368" s="93"/>
      <c r="O368" s="18"/>
      <c r="P368" s="18"/>
      <c r="Q368" s="17"/>
      <c r="R368" s="17"/>
      <c r="S368" s="23" t="s">
        <v>20</v>
      </c>
      <c r="T368" s="17"/>
      <c r="U368" s="17"/>
      <c r="V368" s="23" t="s">
        <v>20</v>
      </c>
      <c r="W368" s="19" t="s">
        <v>53</v>
      </c>
      <c r="X368" s="19" t="s">
        <v>21</v>
      </c>
      <c r="Y368" s="75" t="s">
        <v>6</v>
      </c>
      <c r="Z368" s="76" t="s">
        <v>54</v>
      </c>
      <c r="AA368" s="77" t="s">
        <v>55</v>
      </c>
      <c r="AB368" s="78" t="s">
        <v>56</v>
      </c>
      <c r="AC368" s="77" t="s">
        <v>57</v>
      </c>
      <c r="AD368" s="99" t="s">
        <v>149</v>
      </c>
    </row>
    <row r="369" spans="1:31" ht="13" thickTop="1" x14ac:dyDescent="0.25">
      <c r="A369" s="38" t="s">
        <v>22</v>
      </c>
      <c r="B369" s="6">
        <v>12372</v>
      </c>
      <c r="C369" s="6">
        <v>399</v>
      </c>
      <c r="D369" s="6">
        <v>854</v>
      </c>
      <c r="E369" s="6">
        <v>72</v>
      </c>
      <c r="F369" s="52">
        <f t="shared" ref="F369:F380" si="223">+(D369-E369)/D369</f>
        <v>0.91569086651053866</v>
      </c>
      <c r="G369" s="6">
        <v>755</v>
      </c>
      <c r="H369" s="6">
        <v>49</v>
      </c>
      <c r="I369" s="52">
        <f t="shared" ref="I369:I374" si="224">+(G369-H369)/G369</f>
        <v>0.93509933774834442</v>
      </c>
      <c r="J369" s="6">
        <v>1533</v>
      </c>
      <c r="K369" s="6">
        <v>269</v>
      </c>
      <c r="L369" s="52">
        <f t="shared" ref="L369:L380" si="225">+(J369-K369)/J369</f>
        <v>0.82452707110241352</v>
      </c>
      <c r="M369" s="94">
        <v>7.4</v>
      </c>
      <c r="N369" s="94">
        <v>7.6</v>
      </c>
      <c r="O369" s="34">
        <v>1.998</v>
      </c>
      <c r="P369" s="34">
        <v>2.1629999999999998</v>
      </c>
      <c r="Q369" s="6">
        <v>87</v>
      </c>
      <c r="R369" s="33">
        <v>41.5</v>
      </c>
      <c r="S369" s="53">
        <f t="shared" ref="S369:S380" si="226">+(Q369-R369)/Q369</f>
        <v>0.52298850574712641</v>
      </c>
      <c r="T369" s="6">
        <v>14</v>
      </c>
      <c r="U369" s="33">
        <v>7</v>
      </c>
      <c r="V369" s="53">
        <f t="shared" ref="V369:V380" si="227">+(T369-U369)/T369</f>
        <v>0.5</v>
      </c>
      <c r="W369" s="37">
        <v>10236</v>
      </c>
      <c r="X369" s="7">
        <f t="shared" ref="X369:X378" si="228">W369/B369</f>
        <v>0.82735208535402527</v>
      </c>
      <c r="Y369" s="79">
        <f>C369/$C$2</f>
        <v>0.45600000000000002</v>
      </c>
      <c r="Z369" s="80">
        <f>(C369*D369)/1000</f>
        <v>340.74599999999998</v>
      </c>
      <c r="AA369" s="81">
        <f>(Z369)/$E$3</f>
        <v>0.97355999999999998</v>
      </c>
      <c r="AB369" s="82">
        <f>(C369*G369)/1000</f>
        <v>301.245</v>
      </c>
      <c r="AC369" s="81">
        <f>(AB369)/$G$3</f>
        <v>0.86070000000000002</v>
      </c>
      <c r="AD369" s="101">
        <f>(0.8*C369*G369)/60</f>
        <v>4016.6000000000004</v>
      </c>
    </row>
    <row r="370" spans="1:31" x14ac:dyDescent="0.25">
      <c r="A370" s="38" t="s">
        <v>23</v>
      </c>
      <c r="B370" s="6">
        <v>7569</v>
      </c>
      <c r="C370" s="6">
        <v>270</v>
      </c>
      <c r="D370" s="6">
        <v>242</v>
      </c>
      <c r="E370" s="6">
        <v>43</v>
      </c>
      <c r="F370" s="52">
        <f t="shared" si="223"/>
        <v>0.8223140495867769</v>
      </c>
      <c r="G370" s="6">
        <v>413</v>
      </c>
      <c r="H370" s="6">
        <v>43</v>
      </c>
      <c r="I370" s="52">
        <f t="shared" si="224"/>
        <v>0.89588377723970947</v>
      </c>
      <c r="J370" s="6">
        <v>723</v>
      </c>
      <c r="K370" s="6">
        <v>207</v>
      </c>
      <c r="L370" s="52">
        <f t="shared" si="225"/>
        <v>0.7136929460580913</v>
      </c>
      <c r="M370" s="94">
        <v>7.7</v>
      </c>
      <c r="N370" s="94">
        <v>7.7</v>
      </c>
      <c r="O370" s="6">
        <v>1987</v>
      </c>
      <c r="P370" s="34">
        <v>1.635</v>
      </c>
      <c r="Q370" s="6">
        <v>49</v>
      </c>
      <c r="R370" s="33">
        <v>49.7</v>
      </c>
      <c r="S370" s="53">
        <f t="shared" si="226"/>
        <v>-1.4285714285714344E-2</v>
      </c>
      <c r="T370" s="6">
        <v>6</v>
      </c>
      <c r="U370" s="33">
        <v>5</v>
      </c>
      <c r="V370" s="53">
        <f t="shared" si="227"/>
        <v>0.16666666666666666</v>
      </c>
      <c r="W370" s="6">
        <v>10262</v>
      </c>
      <c r="X370" s="7">
        <f t="shared" si="228"/>
        <v>1.3557933676839742</v>
      </c>
      <c r="Y370" s="79">
        <f t="shared" ref="Y370:Y380" si="229">C370/$C$2</f>
        <v>0.30857142857142855</v>
      </c>
      <c r="Z370" s="80">
        <f t="shared" ref="Z370:Z380" si="230">(C370*D370)/1000</f>
        <v>65.34</v>
      </c>
      <c r="AA370" s="81">
        <f t="shared" ref="AA370:AA380" si="231">(Z370)/$E$3</f>
        <v>0.18668571428571429</v>
      </c>
      <c r="AB370" s="82">
        <f t="shared" ref="AB370:AB380" si="232">(C370*G370)/1000</f>
        <v>111.51</v>
      </c>
      <c r="AC370" s="81">
        <f t="shared" ref="AC370:AC380" si="233">(AB370)/$G$3</f>
        <v>0.31859999999999999</v>
      </c>
      <c r="AD370" s="101">
        <f t="shared" ref="AD370:AD380" si="234">(0.8*C370*G370)/60</f>
        <v>1486.8</v>
      </c>
    </row>
    <row r="371" spans="1:31" x14ac:dyDescent="0.25">
      <c r="A371" s="38" t="s">
        <v>24</v>
      </c>
      <c r="B371" s="6">
        <v>8241</v>
      </c>
      <c r="C371" s="6">
        <v>266</v>
      </c>
      <c r="D371" s="6">
        <v>414</v>
      </c>
      <c r="E371" s="6">
        <v>39</v>
      </c>
      <c r="F371" s="52">
        <f t="shared" si="223"/>
        <v>0.90579710144927539</v>
      </c>
      <c r="G371" s="6">
        <v>552</v>
      </c>
      <c r="H371" s="6">
        <v>27</v>
      </c>
      <c r="I371" s="52">
        <f t="shared" si="224"/>
        <v>0.95108695652173914</v>
      </c>
      <c r="J371" s="6">
        <v>1310</v>
      </c>
      <c r="K371" s="6">
        <v>230</v>
      </c>
      <c r="L371" s="52">
        <f t="shared" si="225"/>
        <v>0.82442748091603058</v>
      </c>
      <c r="M371" s="94">
        <v>8</v>
      </c>
      <c r="N371" s="94">
        <v>7.3</v>
      </c>
      <c r="O371" s="6">
        <v>2115</v>
      </c>
      <c r="P371" s="6">
        <v>1635</v>
      </c>
      <c r="Q371" s="6">
        <v>94</v>
      </c>
      <c r="R371" s="33">
        <v>50.6</v>
      </c>
      <c r="S371" s="53">
        <f t="shared" si="226"/>
        <v>0.46170212765957447</v>
      </c>
      <c r="T371" s="6">
        <v>12</v>
      </c>
      <c r="U371" s="33">
        <v>7</v>
      </c>
      <c r="V371" s="53">
        <f t="shared" si="227"/>
        <v>0.41666666666666669</v>
      </c>
      <c r="W371" s="6">
        <v>15204</v>
      </c>
      <c r="X371" s="7">
        <f t="shared" si="228"/>
        <v>1.8449217327994176</v>
      </c>
      <c r="Y371" s="79">
        <f t="shared" si="229"/>
        <v>0.30399999999999999</v>
      </c>
      <c r="Z371" s="80">
        <f t="shared" si="230"/>
        <v>110.124</v>
      </c>
      <c r="AA371" s="81">
        <f t="shared" si="231"/>
        <v>0.31463999999999998</v>
      </c>
      <c r="AB371" s="82">
        <f t="shared" si="232"/>
        <v>146.83199999999999</v>
      </c>
      <c r="AC371" s="81">
        <f t="shared" si="233"/>
        <v>0.41952</v>
      </c>
      <c r="AD371" s="101">
        <f t="shared" si="234"/>
        <v>1957.76</v>
      </c>
    </row>
    <row r="372" spans="1:31" x14ac:dyDescent="0.25">
      <c r="A372" s="38" t="s">
        <v>25</v>
      </c>
      <c r="B372" s="6">
        <v>7649</v>
      </c>
      <c r="C372" s="6">
        <v>255</v>
      </c>
      <c r="D372" s="6">
        <v>537</v>
      </c>
      <c r="E372" s="6">
        <v>32</v>
      </c>
      <c r="F372" s="52">
        <f t="shared" si="223"/>
        <v>0.94040968342644315</v>
      </c>
      <c r="G372" s="6">
        <v>713</v>
      </c>
      <c r="H372" s="6">
        <v>34</v>
      </c>
      <c r="I372" s="52">
        <f t="shared" si="224"/>
        <v>0.95231416549789616</v>
      </c>
      <c r="J372" s="6">
        <v>1332</v>
      </c>
      <c r="K372" s="6">
        <v>207</v>
      </c>
      <c r="L372" s="52">
        <f t="shared" si="225"/>
        <v>0.84459459459459463</v>
      </c>
      <c r="M372" s="94">
        <v>7.6</v>
      </c>
      <c r="N372" s="94">
        <v>7.5</v>
      </c>
      <c r="O372" s="6">
        <v>1740</v>
      </c>
      <c r="P372" s="6">
        <v>1479</v>
      </c>
      <c r="Q372" s="6">
        <v>117</v>
      </c>
      <c r="R372" s="33">
        <v>33.700000000000003</v>
      </c>
      <c r="S372" s="53">
        <f t="shared" si="226"/>
        <v>0.71196581196581199</v>
      </c>
      <c r="T372" s="6">
        <v>13</v>
      </c>
      <c r="U372" s="33">
        <v>8.1</v>
      </c>
      <c r="V372" s="53">
        <f t="shared" si="227"/>
        <v>0.37692307692307697</v>
      </c>
      <c r="W372" s="6">
        <v>15020</v>
      </c>
      <c r="X372" s="7">
        <f t="shared" si="228"/>
        <v>1.9636553797882077</v>
      </c>
      <c r="Y372" s="79">
        <f t="shared" si="229"/>
        <v>0.29142857142857143</v>
      </c>
      <c r="Z372" s="80">
        <f t="shared" si="230"/>
        <v>136.935</v>
      </c>
      <c r="AA372" s="81">
        <f t="shared" si="231"/>
        <v>0.39124285714285717</v>
      </c>
      <c r="AB372" s="82">
        <f t="shared" si="232"/>
        <v>181.815</v>
      </c>
      <c r="AC372" s="81">
        <f t="shared" si="233"/>
        <v>0.51947142857142858</v>
      </c>
      <c r="AD372" s="101">
        <f t="shared" si="234"/>
        <v>2424.1999999999998</v>
      </c>
    </row>
    <row r="373" spans="1:31" x14ac:dyDescent="0.25">
      <c r="A373" s="38" t="s">
        <v>26</v>
      </c>
      <c r="B373" s="6">
        <v>7688</v>
      </c>
      <c r="C373" s="6">
        <v>248</v>
      </c>
      <c r="D373" s="6">
        <v>620</v>
      </c>
      <c r="E373" s="6">
        <v>28</v>
      </c>
      <c r="F373" s="52">
        <f t="shared" si="223"/>
        <v>0.95483870967741935</v>
      </c>
      <c r="G373" s="6">
        <v>668</v>
      </c>
      <c r="H373" s="6">
        <v>27</v>
      </c>
      <c r="I373" s="52">
        <f t="shared" si="224"/>
        <v>0.95958083832335328</v>
      </c>
      <c r="J373" s="6">
        <v>1636</v>
      </c>
      <c r="K373" s="6">
        <v>135</v>
      </c>
      <c r="L373" s="52">
        <f t="shared" si="225"/>
        <v>0.91748166259168706</v>
      </c>
      <c r="M373" s="94">
        <v>7.4</v>
      </c>
      <c r="N373" s="94">
        <v>7</v>
      </c>
      <c r="O373" s="6">
        <v>1694</v>
      </c>
      <c r="P373" s="6">
        <v>1154</v>
      </c>
      <c r="Q373" s="6">
        <v>137</v>
      </c>
      <c r="R373" s="33">
        <v>40.5</v>
      </c>
      <c r="S373" s="53">
        <f t="shared" si="226"/>
        <v>0.70437956204379559</v>
      </c>
      <c r="T373" s="6">
        <v>16</v>
      </c>
      <c r="U373" s="33">
        <v>9</v>
      </c>
      <c r="V373" s="53">
        <f t="shared" si="227"/>
        <v>0.4375</v>
      </c>
      <c r="W373" s="6">
        <v>15896</v>
      </c>
      <c r="X373" s="7">
        <f t="shared" si="228"/>
        <v>2.0676378772112383</v>
      </c>
      <c r="Y373" s="79">
        <f t="shared" si="229"/>
        <v>0.28342857142857142</v>
      </c>
      <c r="Z373" s="80">
        <f t="shared" si="230"/>
        <v>153.76</v>
      </c>
      <c r="AA373" s="81">
        <f t="shared" si="231"/>
        <v>0.43931428571428571</v>
      </c>
      <c r="AB373" s="82">
        <f t="shared" si="232"/>
        <v>165.66399999999999</v>
      </c>
      <c r="AC373" s="81">
        <f t="shared" si="233"/>
        <v>0.47332571428571424</v>
      </c>
      <c r="AD373" s="101">
        <f t="shared" si="234"/>
        <v>2208.8533333333335</v>
      </c>
    </row>
    <row r="374" spans="1:31" x14ac:dyDescent="0.25">
      <c r="A374" s="38" t="s">
        <v>27</v>
      </c>
      <c r="B374" s="6">
        <v>7475</v>
      </c>
      <c r="C374" s="6">
        <v>249</v>
      </c>
      <c r="D374" s="6">
        <v>508</v>
      </c>
      <c r="E374" s="6">
        <v>21</v>
      </c>
      <c r="F374" s="52">
        <f t="shared" si="223"/>
        <v>0.95866141732283461</v>
      </c>
      <c r="G374" s="6">
        <v>658</v>
      </c>
      <c r="H374" s="6">
        <v>21</v>
      </c>
      <c r="I374" s="52">
        <f t="shared" si="224"/>
        <v>0.96808510638297873</v>
      </c>
      <c r="J374" s="6">
        <v>1129</v>
      </c>
      <c r="K374" s="6">
        <v>123</v>
      </c>
      <c r="L374" s="52">
        <f t="shared" si="225"/>
        <v>0.89105403011514617</v>
      </c>
      <c r="M374" s="94">
        <v>7.3</v>
      </c>
      <c r="N374" s="94">
        <v>7.4</v>
      </c>
      <c r="O374" s="6">
        <v>1756</v>
      </c>
      <c r="P374" s="6">
        <v>1519</v>
      </c>
      <c r="Q374" s="6">
        <v>77</v>
      </c>
      <c r="R374" s="33">
        <v>24.8</v>
      </c>
      <c r="S374" s="53">
        <f t="shared" si="226"/>
        <v>0.67792207792207793</v>
      </c>
      <c r="T374" s="6">
        <v>11</v>
      </c>
      <c r="U374" s="33">
        <v>8.1</v>
      </c>
      <c r="V374" s="53">
        <f t="shared" si="227"/>
        <v>0.26363636363636367</v>
      </c>
      <c r="W374" s="6">
        <v>15439</v>
      </c>
      <c r="X374" s="7">
        <f t="shared" si="228"/>
        <v>2.0654180602006691</v>
      </c>
      <c r="Y374" s="79">
        <f t="shared" si="229"/>
        <v>0.28457142857142859</v>
      </c>
      <c r="Z374" s="80">
        <f t="shared" si="230"/>
        <v>126.492</v>
      </c>
      <c r="AA374" s="81">
        <f t="shared" si="231"/>
        <v>0.36140571428571427</v>
      </c>
      <c r="AB374" s="82">
        <f t="shared" si="232"/>
        <v>163.84200000000001</v>
      </c>
      <c r="AC374" s="81">
        <f t="shared" si="233"/>
        <v>0.46812000000000004</v>
      </c>
      <c r="AD374" s="101">
        <f t="shared" si="234"/>
        <v>2184.56</v>
      </c>
    </row>
    <row r="375" spans="1:31" x14ac:dyDescent="0.25">
      <c r="A375" s="38" t="s">
        <v>28</v>
      </c>
      <c r="B375" s="6">
        <v>7640</v>
      </c>
      <c r="C375" s="6">
        <v>246</v>
      </c>
      <c r="D375" s="6">
        <v>402</v>
      </c>
      <c r="E375" s="6">
        <v>16</v>
      </c>
      <c r="F375" s="52">
        <f t="shared" si="223"/>
        <v>0.96019900497512434</v>
      </c>
      <c r="G375" s="6">
        <v>593</v>
      </c>
      <c r="H375" s="6">
        <v>15</v>
      </c>
      <c r="I375" s="52">
        <f t="shared" ref="I375:I380" si="235">+(G375-H375)/G375</f>
        <v>0.97470489038785835</v>
      </c>
      <c r="J375" s="6">
        <v>1052</v>
      </c>
      <c r="K375" s="6">
        <v>108</v>
      </c>
      <c r="L375" s="52">
        <f t="shared" si="225"/>
        <v>0.89733840304182511</v>
      </c>
      <c r="M375" s="97">
        <v>7.3</v>
      </c>
      <c r="N375" s="97">
        <v>7.5</v>
      </c>
      <c r="O375" s="55">
        <v>1849</v>
      </c>
      <c r="P375" s="55">
        <v>1376</v>
      </c>
      <c r="Q375" s="6">
        <v>67</v>
      </c>
      <c r="R375" s="33">
        <v>13.9</v>
      </c>
      <c r="S375" s="53">
        <f t="shared" si="226"/>
        <v>0.79253731343283584</v>
      </c>
      <c r="T375" s="6">
        <v>11</v>
      </c>
      <c r="U375" s="33">
        <v>9.1999999999999993</v>
      </c>
      <c r="V375" s="53">
        <f t="shared" si="227"/>
        <v>0.16363636363636369</v>
      </c>
      <c r="W375" s="6">
        <v>15925</v>
      </c>
      <c r="X375" s="7">
        <f t="shared" si="228"/>
        <v>2.0844240837696337</v>
      </c>
      <c r="Y375" s="79">
        <f t="shared" si="229"/>
        <v>0.28114285714285714</v>
      </c>
      <c r="Z375" s="80">
        <f t="shared" si="230"/>
        <v>98.891999999999996</v>
      </c>
      <c r="AA375" s="81">
        <f t="shared" si="231"/>
        <v>0.28254857142857143</v>
      </c>
      <c r="AB375" s="82">
        <f t="shared" si="232"/>
        <v>145.87799999999999</v>
      </c>
      <c r="AC375" s="81">
        <f t="shared" si="233"/>
        <v>0.41679428571428567</v>
      </c>
      <c r="AD375" s="101">
        <f t="shared" si="234"/>
        <v>1945.0400000000002</v>
      </c>
    </row>
    <row r="376" spans="1:31" x14ac:dyDescent="0.25">
      <c r="A376" s="38" t="s">
        <v>29</v>
      </c>
      <c r="B376" s="6">
        <v>9697</v>
      </c>
      <c r="C376" s="6">
        <v>313</v>
      </c>
      <c r="D376" s="6">
        <v>318</v>
      </c>
      <c r="E376" s="6">
        <v>23</v>
      </c>
      <c r="F376" s="52">
        <f t="shared" si="223"/>
        <v>0.92767295597484278</v>
      </c>
      <c r="G376" s="6">
        <v>498</v>
      </c>
      <c r="H376" s="6">
        <v>17</v>
      </c>
      <c r="I376" s="52">
        <f t="shared" si="235"/>
        <v>0.96586345381526106</v>
      </c>
      <c r="J376" s="6">
        <v>900</v>
      </c>
      <c r="K376" s="6">
        <v>98</v>
      </c>
      <c r="L376" s="52">
        <f t="shared" si="225"/>
        <v>0.89111111111111108</v>
      </c>
      <c r="M376" s="94">
        <v>7.4</v>
      </c>
      <c r="N376" s="94">
        <v>7.6</v>
      </c>
      <c r="O376" s="6">
        <v>1449</v>
      </c>
      <c r="P376" s="6">
        <v>1248</v>
      </c>
      <c r="Q376" s="6">
        <v>60</v>
      </c>
      <c r="R376" s="33">
        <v>18.2</v>
      </c>
      <c r="S376" s="53">
        <f t="shared" si="226"/>
        <v>0.69666666666666666</v>
      </c>
      <c r="T376" s="6">
        <v>11</v>
      </c>
      <c r="U376" s="51">
        <v>8.3000000000000007</v>
      </c>
      <c r="V376" s="53">
        <f t="shared" si="227"/>
        <v>0.2454545454545454</v>
      </c>
      <c r="W376" s="6">
        <v>16293</v>
      </c>
      <c r="X376" s="7">
        <f t="shared" si="228"/>
        <v>1.6802103743425802</v>
      </c>
      <c r="Y376" s="79">
        <f t="shared" si="229"/>
        <v>0.35771428571428571</v>
      </c>
      <c r="Z376" s="80">
        <f t="shared" si="230"/>
        <v>99.534000000000006</v>
      </c>
      <c r="AA376" s="81">
        <f t="shared" si="231"/>
        <v>0.28438285714285716</v>
      </c>
      <c r="AB376" s="82">
        <f t="shared" si="232"/>
        <v>155.874</v>
      </c>
      <c r="AC376" s="81">
        <f t="shared" si="233"/>
        <v>0.4453542857142857</v>
      </c>
      <c r="AD376" s="101">
        <f t="shared" si="234"/>
        <v>2078.3200000000002</v>
      </c>
    </row>
    <row r="377" spans="1:31" x14ac:dyDescent="0.25">
      <c r="A377" s="38" t="s">
        <v>30</v>
      </c>
      <c r="B377" s="6">
        <v>7538</v>
      </c>
      <c r="C377" s="6">
        <v>251</v>
      </c>
      <c r="D377" s="6">
        <v>340</v>
      </c>
      <c r="E377" s="6">
        <v>18</v>
      </c>
      <c r="F377" s="52">
        <f t="shared" si="223"/>
        <v>0.94705882352941173</v>
      </c>
      <c r="G377" s="6">
        <v>533</v>
      </c>
      <c r="H377" s="6">
        <v>15</v>
      </c>
      <c r="I377" s="52">
        <f t="shared" si="235"/>
        <v>0.97185741088180111</v>
      </c>
      <c r="J377" s="6">
        <v>977</v>
      </c>
      <c r="K377" s="6">
        <v>77</v>
      </c>
      <c r="L377" s="52">
        <f t="shared" si="225"/>
        <v>0.92118730808597749</v>
      </c>
      <c r="M377" s="94">
        <v>7.8</v>
      </c>
      <c r="N377" s="94">
        <v>7.8</v>
      </c>
      <c r="O377" s="6">
        <v>1732</v>
      </c>
      <c r="P377" s="6">
        <v>1220</v>
      </c>
      <c r="Q377" s="6">
        <v>97</v>
      </c>
      <c r="R377" s="33">
        <v>26.6</v>
      </c>
      <c r="S377" s="53">
        <f t="shared" si="226"/>
        <v>0.72577319587628875</v>
      </c>
      <c r="T377" s="6">
        <v>12</v>
      </c>
      <c r="U377" s="33">
        <v>7.2</v>
      </c>
      <c r="V377" s="53">
        <f t="shared" si="227"/>
        <v>0.39999999999999997</v>
      </c>
      <c r="W377" s="6">
        <v>15117</v>
      </c>
      <c r="X377" s="7">
        <f t="shared" si="228"/>
        <v>2.0054391085168479</v>
      </c>
      <c r="Y377" s="79">
        <f t="shared" si="229"/>
        <v>0.28685714285714287</v>
      </c>
      <c r="Z377" s="80">
        <f t="shared" si="230"/>
        <v>85.34</v>
      </c>
      <c r="AA377" s="81">
        <f t="shared" si="231"/>
        <v>0.24382857142857145</v>
      </c>
      <c r="AB377" s="82">
        <f t="shared" si="232"/>
        <v>133.78299999999999</v>
      </c>
      <c r="AC377" s="81">
        <f t="shared" si="233"/>
        <v>0.38223714285714283</v>
      </c>
      <c r="AD377" s="101">
        <f t="shared" si="234"/>
        <v>1783.7733333333335</v>
      </c>
    </row>
    <row r="378" spans="1:31" x14ac:dyDescent="0.25">
      <c r="A378" s="38" t="s">
        <v>31</v>
      </c>
      <c r="B378" s="6">
        <v>8193</v>
      </c>
      <c r="C378" s="6">
        <v>264</v>
      </c>
      <c r="D378" s="6">
        <v>318</v>
      </c>
      <c r="E378" s="6">
        <v>22</v>
      </c>
      <c r="F378" s="52">
        <f t="shared" si="223"/>
        <v>0.9308176100628931</v>
      </c>
      <c r="G378" s="6">
        <v>570</v>
      </c>
      <c r="H378" s="6">
        <v>17</v>
      </c>
      <c r="I378" s="52">
        <f t="shared" si="235"/>
        <v>0.97017543859649125</v>
      </c>
      <c r="J378" s="6">
        <v>950</v>
      </c>
      <c r="K378" s="6">
        <v>78</v>
      </c>
      <c r="L378" s="52">
        <f t="shared" si="225"/>
        <v>0.91789473684210521</v>
      </c>
      <c r="M378" s="94">
        <v>7.8</v>
      </c>
      <c r="N378" s="94">
        <v>7.8</v>
      </c>
      <c r="O378" s="6">
        <v>2106</v>
      </c>
      <c r="P378" s="6">
        <v>1352</v>
      </c>
      <c r="Q378" s="6">
        <v>89</v>
      </c>
      <c r="R378" s="33">
        <v>23.3</v>
      </c>
      <c r="S378" s="53">
        <f t="shared" si="226"/>
        <v>0.73820224719101124</v>
      </c>
      <c r="T378" s="6">
        <v>11</v>
      </c>
      <c r="U378" s="33">
        <v>6.6</v>
      </c>
      <c r="V378" s="53">
        <f t="shared" si="227"/>
        <v>0.4</v>
      </c>
      <c r="W378" s="6">
        <v>15799</v>
      </c>
      <c r="X378" s="7">
        <f t="shared" si="228"/>
        <v>1.9283534724765043</v>
      </c>
      <c r="Y378" s="79">
        <f t="shared" si="229"/>
        <v>0.30171428571428571</v>
      </c>
      <c r="Z378" s="80">
        <f t="shared" si="230"/>
        <v>83.951999999999998</v>
      </c>
      <c r="AA378" s="81">
        <f t="shared" si="231"/>
        <v>0.23986285714285713</v>
      </c>
      <c r="AB378" s="82">
        <f t="shared" si="232"/>
        <v>150.47999999999999</v>
      </c>
      <c r="AC378" s="81">
        <f t="shared" si="233"/>
        <v>0.42994285714285713</v>
      </c>
      <c r="AD378" s="101">
        <f t="shared" si="234"/>
        <v>2006.4000000000003</v>
      </c>
    </row>
    <row r="379" spans="1:31" x14ac:dyDescent="0.25">
      <c r="A379" s="38" t="s">
        <v>32</v>
      </c>
      <c r="B379" s="6">
        <v>7747</v>
      </c>
      <c r="C379" s="6">
        <v>258</v>
      </c>
      <c r="D379" s="6">
        <v>356</v>
      </c>
      <c r="E379" s="6">
        <v>38</v>
      </c>
      <c r="F379" s="52">
        <f t="shared" si="223"/>
        <v>0.8932584269662921</v>
      </c>
      <c r="G379" s="6">
        <v>715</v>
      </c>
      <c r="H379" s="6">
        <v>37</v>
      </c>
      <c r="I379" s="52">
        <f t="shared" si="235"/>
        <v>0.94825174825174829</v>
      </c>
      <c r="J379" s="6">
        <v>1189</v>
      </c>
      <c r="K379" s="6">
        <v>218</v>
      </c>
      <c r="L379" s="52">
        <f t="shared" si="225"/>
        <v>0.8166526492851135</v>
      </c>
      <c r="M379" s="94">
        <v>7.8</v>
      </c>
      <c r="N379" s="94">
        <v>7.7</v>
      </c>
      <c r="O379" s="6">
        <v>2221</v>
      </c>
      <c r="P379" s="6">
        <v>1568</v>
      </c>
      <c r="Q379" s="6">
        <v>98</v>
      </c>
      <c r="R379" s="33">
        <v>50</v>
      </c>
      <c r="S379" s="53">
        <f t="shared" si="226"/>
        <v>0.48979591836734693</v>
      </c>
      <c r="T379" s="6">
        <v>11</v>
      </c>
      <c r="U379" s="33">
        <v>7.5</v>
      </c>
      <c r="V379" s="53">
        <f t="shared" si="227"/>
        <v>0.31818181818181818</v>
      </c>
      <c r="W379" s="6"/>
      <c r="X379" s="7"/>
      <c r="Y379" s="79">
        <f t="shared" si="229"/>
        <v>0.29485714285714287</v>
      </c>
      <c r="Z379" s="80">
        <f t="shared" si="230"/>
        <v>91.847999999999999</v>
      </c>
      <c r="AA379" s="81">
        <f t="shared" si="231"/>
        <v>0.26242285714285712</v>
      </c>
      <c r="AB379" s="82">
        <f t="shared" si="232"/>
        <v>184.47</v>
      </c>
      <c r="AC379" s="81">
        <f t="shared" si="233"/>
        <v>0.52705714285714289</v>
      </c>
      <c r="AD379" s="101">
        <f t="shared" si="234"/>
        <v>2459.6</v>
      </c>
      <c r="AE379" t="s">
        <v>117</v>
      </c>
    </row>
    <row r="380" spans="1:31" ht="13" thickBot="1" x14ac:dyDescent="0.3">
      <c r="A380" s="38" t="s">
        <v>33</v>
      </c>
      <c r="B380" s="6">
        <v>8128</v>
      </c>
      <c r="C380" s="6">
        <v>262</v>
      </c>
      <c r="D380" s="6">
        <v>433</v>
      </c>
      <c r="E380" s="6">
        <v>52</v>
      </c>
      <c r="F380" s="52">
        <f t="shared" si="223"/>
        <v>0.87990762124711319</v>
      </c>
      <c r="G380" s="6">
        <v>715</v>
      </c>
      <c r="H380" s="6">
        <v>49</v>
      </c>
      <c r="I380" s="52">
        <f t="shared" si="235"/>
        <v>0.93146853146853148</v>
      </c>
      <c r="J380" s="6">
        <v>1431</v>
      </c>
      <c r="K380" s="6">
        <v>261</v>
      </c>
      <c r="L380" s="52">
        <f t="shared" si="225"/>
        <v>0.8176100628930818</v>
      </c>
      <c r="M380" s="94">
        <v>8.33</v>
      </c>
      <c r="N380" s="94">
        <v>8.02</v>
      </c>
      <c r="O380" s="6">
        <v>2673</v>
      </c>
      <c r="P380" s="6">
        <v>2395</v>
      </c>
      <c r="Q380" s="6">
        <v>78</v>
      </c>
      <c r="R380" s="33">
        <v>57.98</v>
      </c>
      <c r="S380" s="53">
        <f t="shared" si="226"/>
        <v>0.25666666666666671</v>
      </c>
      <c r="T380" s="6">
        <v>10</v>
      </c>
      <c r="U380" s="33">
        <v>8.06</v>
      </c>
      <c r="V380" s="53">
        <f t="shared" si="227"/>
        <v>0.19399999999999995</v>
      </c>
      <c r="W380" s="6"/>
      <c r="X380" s="7"/>
      <c r="Y380" s="79">
        <f t="shared" si="229"/>
        <v>0.29942857142857143</v>
      </c>
      <c r="Z380" s="80">
        <f t="shared" si="230"/>
        <v>113.446</v>
      </c>
      <c r="AA380" s="81">
        <f t="shared" si="231"/>
        <v>0.32413142857142857</v>
      </c>
      <c r="AB380" s="82">
        <f t="shared" si="232"/>
        <v>187.33</v>
      </c>
      <c r="AC380" s="81">
        <f t="shared" si="233"/>
        <v>0.5352285714285715</v>
      </c>
      <c r="AD380" s="101">
        <f t="shared" si="234"/>
        <v>2497.733333333334</v>
      </c>
      <c r="AE380" t="s">
        <v>117</v>
      </c>
    </row>
    <row r="381" spans="1:31" ht="13" thickTop="1" x14ac:dyDescent="0.25">
      <c r="A381" s="39" t="s">
        <v>118</v>
      </c>
      <c r="B381" s="40">
        <f>SUM(B369:B380)</f>
        <v>99937</v>
      </c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96"/>
      <c r="N381" s="96"/>
      <c r="O381" s="43"/>
      <c r="P381" s="43"/>
      <c r="Q381" s="41"/>
      <c r="R381" s="42"/>
      <c r="S381" s="41"/>
      <c r="T381" s="41"/>
      <c r="U381" s="42"/>
      <c r="V381" s="41"/>
      <c r="W381" s="40">
        <f>SUM(W369:W380)</f>
        <v>145191</v>
      </c>
      <c r="X381" s="41">
        <f>SUM(X369:X380)</f>
        <v>17.8232055421431</v>
      </c>
      <c r="Y381" s="83"/>
      <c r="Z381" s="84"/>
      <c r="AA381" s="85"/>
      <c r="AB381" s="86"/>
      <c r="AC381" s="85"/>
      <c r="AD381" s="103"/>
    </row>
    <row r="382" spans="1:31" ht="13" thickBot="1" x14ac:dyDescent="0.3">
      <c r="A382" s="11" t="s">
        <v>119</v>
      </c>
      <c r="B382" s="12">
        <f>AVERAGE(B369:B380)</f>
        <v>8328.0833333333339</v>
      </c>
      <c r="C382" s="12">
        <f t="shared" ref="C382:V382" si="236">AVERAGE(C369:C380)</f>
        <v>273.41666666666669</v>
      </c>
      <c r="D382" s="12">
        <f t="shared" si="236"/>
        <v>445.16666666666669</v>
      </c>
      <c r="E382" s="12">
        <f>AVERAGE(E369:E380)</f>
        <v>33.666666666666664</v>
      </c>
      <c r="F382" s="54">
        <f>AVERAGE(F369:F380)</f>
        <v>0.91971885589408053</v>
      </c>
      <c r="G382" s="12">
        <f>AVERAGE(G369:G380)</f>
        <v>615.25</v>
      </c>
      <c r="H382" s="12">
        <f>AVERAGE(H369:H380)</f>
        <v>29.25</v>
      </c>
      <c r="I382" s="54">
        <f>AVERAGE(I369:I380)</f>
        <v>0.95203097125964298</v>
      </c>
      <c r="J382" s="12">
        <f t="shared" si="236"/>
        <v>1180.1666666666667</v>
      </c>
      <c r="K382" s="12">
        <f>AVERAGE(K369:K380)</f>
        <v>167.58333333333334</v>
      </c>
      <c r="L382" s="54">
        <f>AVERAGE(L369:L380)</f>
        <v>0.85646433805309818</v>
      </c>
      <c r="M382" s="26">
        <f t="shared" si="236"/>
        <v>7.652499999999999</v>
      </c>
      <c r="N382" s="26">
        <f t="shared" si="236"/>
        <v>7.5766666666666671</v>
      </c>
      <c r="O382" s="36">
        <f t="shared" si="236"/>
        <v>1776.9998333333333</v>
      </c>
      <c r="P382" s="36">
        <f t="shared" si="236"/>
        <v>1245.8164999999999</v>
      </c>
      <c r="Q382" s="26">
        <f t="shared" si="236"/>
        <v>87.5</v>
      </c>
      <c r="R382" s="26">
        <f t="shared" si="236"/>
        <v>35.898333333333341</v>
      </c>
      <c r="S382" s="54">
        <f t="shared" si="236"/>
        <v>0.56369286493779058</v>
      </c>
      <c r="T382" s="26">
        <f t="shared" si="236"/>
        <v>11.5</v>
      </c>
      <c r="U382" s="26">
        <f t="shared" si="236"/>
        <v>7.5883333333333338</v>
      </c>
      <c r="V382" s="54">
        <f t="shared" si="236"/>
        <v>0.32355545843045846</v>
      </c>
      <c r="W382" s="12">
        <f>AVERAGE(W369:W378)</f>
        <v>14519.1</v>
      </c>
      <c r="X382" s="26">
        <f>AVERAGE(X369:X380)</f>
        <v>1.7823205542143099</v>
      </c>
      <c r="Y382" s="79">
        <f t="shared" ref="Y382" si="237">C382/$C$2</f>
        <v>0.31247619047619052</v>
      </c>
      <c r="Z382" s="80">
        <f t="shared" ref="Z382" si="238">(C382*D382)/1000</f>
        <v>121.71598611111112</v>
      </c>
      <c r="AA382" s="87">
        <f t="shared" ref="AA382" si="239">(Z382)/$E$3</f>
        <v>0.34775996031746037</v>
      </c>
      <c r="AB382" s="82">
        <f t="shared" ref="AB382" si="240">(C382*G382)/1000</f>
        <v>168.2196041666667</v>
      </c>
      <c r="AC382" s="87">
        <f t="shared" ref="AC382" si="241">(AB382)/$G$3</f>
        <v>0.48062744047619055</v>
      </c>
      <c r="AD382" s="104">
        <f>AVERAGE(AD369:AD380)</f>
        <v>2254.1366666666668</v>
      </c>
    </row>
    <row r="383" spans="1:31" ht="13" thickTop="1" x14ac:dyDescent="0.25"/>
    <row r="384" spans="1:31" ht="13" thickBot="1" x14ac:dyDescent="0.3"/>
    <row r="385" spans="1:30" ht="13" thickTop="1" x14ac:dyDescent="0.25">
      <c r="A385" s="20" t="s">
        <v>5</v>
      </c>
      <c r="B385" s="21" t="s">
        <v>6</v>
      </c>
      <c r="C385" s="21" t="s">
        <v>6</v>
      </c>
      <c r="D385" s="32" t="s">
        <v>8</v>
      </c>
      <c r="E385" s="21" t="s">
        <v>9</v>
      </c>
      <c r="F385" s="21" t="s">
        <v>2</v>
      </c>
      <c r="G385" s="21" t="s">
        <v>10</v>
      </c>
      <c r="H385" s="21" t="s">
        <v>11</v>
      </c>
      <c r="I385" s="21" t="s">
        <v>3</v>
      </c>
      <c r="J385" s="21" t="s">
        <v>12</v>
      </c>
      <c r="K385" s="21" t="s">
        <v>13</v>
      </c>
      <c r="L385" s="21" t="s">
        <v>14</v>
      </c>
      <c r="M385" s="91" t="s">
        <v>66</v>
      </c>
      <c r="N385" s="92" t="s">
        <v>67</v>
      </c>
      <c r="O385" s="32" t="s">
        <v>68</v>
      </c>
      <c r="P385" s="21" t="s">
        <v>69</v>
      </c>
      <c r="Q385" s="21" t="s">
        <v>98</v>
      </c>
      <c r="R385" s="21" t="s">
        <v>99</v>
      </c>
      <c r="S385" s="22" t="s">
        <v>100</v>
      </c>
      <c r="T385" s="21" t="s">
        <v>101</v>
      </c>
      <c r="U385" s="21" t="s">
        <v>102</v>
      </c>
      <c r="V385" s="22" t="s">
        <v>103</v>
      </c>
      <c r="W385" s="22" t="s">
        <v>48</v>
      </c>
      <c r="X385" s="22" t="s">
        <v>41</v>
      </c>
      <c r="Y385" s="71" t="s">
        <v>49</v>
      </c>
      <c r="Z385" s="72" t="s">
        <v>50</v>
      </c>
      <c r="AA385" s="73" t="s">
        <v>51</v>
      </c>
      <c r="AB385" s="74" t="s">
        <v>49</v>
      </c>
      <c r="AC385" s="73" t="s">
        <v>49</v>
      </c>
      <c r="AD385" s="71" t="s">
        <v>148</v>
      </c>
    </row>
    <row r="386" spans="1:30" ht="13" thickBot="1" x14ac:dyDescent="0.3">
      <c r="A386" s="17" t="s">
        <v>120</v>
      </c>
      <c r="B386" s="18" t="s">
        <v>17</v>
      </c>
      <c r="C386" s="19" t="s">
        <v>18</v>
      </c>
      <c r="D386" s="18" t="s">
        <v>19</v>
      </c>
      <c r="E386" s="18" t="s">
        <v>19</v>
      </c>
      <c r="F386" s="23" t="s">
        <v>20</v>
      </c>
      <c r="G386" s="18" t="s">
        <v>19</v>
      </c>
      <c r="H386" s="18" t="s">
        <v>19</v>
      </c>
      <c r="I386" s="23" t="s">
        <v>20</v>
      </c>
      <c r="J386" s="18" t="s">
        <v>19</v>
      </c>
      <c r="K386" s="18" t="s">
        <v>19</v>
      </c>
      <c r="L386" s="23" t="s">
        <v>20</v>
      </c>
      <c r="M386" s="93"/>
      <c r="N386" s="93"/>
      <c r="O386" s="18"/>
      <c r="P386" s="18"/>
      <c r="Q386" s="17"/>
      <c r="R386" s="17"/>
      <c r="S386" s="23" t="s">
        <v>20</v>
      </c>
      <c r="T386" s="17"/>
      <c r="U386" s="17"/>
      <c r="V386" s="23" t="s">
        <v>20</v>
      </c>
      <c r="W386" s="19" t="s">
        <v>53</v>
      </c>
      <c r="X386" s="19" t="s">
        <v>21</v>
      </c>
      <c r="Y386" s="75" t="s">
        <v>6</v>
      </c>
      <c r="Z386" s="76" t="s">
        <v>54</v>
      </c>
      <c r="AA386" s="77" t="s">
        <v>55</v>
      </c>
      <c r="AB386" s="78" t="s">
        <v>56</v>
      </c>
      <c r="AC386" s="77" t="s">
        <v>57</v>
      </c>
      <c r="AD386" s="99" t="s">
        <v>149</v>
      </c>
    </row>
    <row r="387" spans="1:30" ht="13" thickTop="1" x14ac:dyDescent="0.25">
      <c r="A387" s="38" t="s">
        <v>22</v>
      </c>
      <c r="B387" s="6">
        <v>8060</v>
      </c>
      <c r="C387" s="6">
        <v>260</v>
      </c>
      <c r="D387" s="6">
        <v>358</v>
      </c>
      <c r="E387" s="6">
        <v>40</v>
      </c>
      <c r="F387" s="52">
        <f t="shared" ref="F387:F398" si="242">+(D387-E387)/D387</f>
        <v>0.88826815642458101</v>
      </c>
      <c r="G387" s="6">
        <v>624</v>
      </c>
      <c r="H387" s="6">
        <v>35</v>
      </c>
      <c r="I387" s="52">
        <f t="shared" ref="I387:I398" si="243">+(G387-H387)/G387</f>
        <v>0.94391025641025639</v>
      </c>
      <c r="J387" s="6">
        <v>1286</v>
      </c>
      <c r="K387" s="6">
        <v>232</v>
      </c>
      <c r="L387" s="52">
        <f t="shared" ref="L387:L398" si="244">+(J387-K387)/J387</f>
        <v>0.81959564541213059</v>
      </c>
      <c r="M387" s="94">
        <v>8.3000000000000007</v>
      </c>
      <c r="N387" s="94">
        <v>8.1</v>
      </c>
      <c r="O387" s="6">
        <v>2590</v>
      </c>
      <c r="P387" s="6">
        <v>2368</v>
      </c>
      <c r="Q387" s="6">
        <v>94</v>
      </c>
      <c r="R387" s="33">
        <v>59.6</v>
      </c>
      <c r="S387" s="53">
        <f t="shared" ref="S387:S398" si="245">+(Q387-R387)/Q387</f>
        <v>0.36595744680851061</v>
      </c>
      <c r="T387" s="6">
        <v>12</v>
      </c>
      <c r="U387" s="33">
        <v>6.7</v>
      </c>
      <c r="V387" s="53">
        <f t="shared" ref="V387:V398" si="246">+(T387-U387)/T387</f>
        <v>0.44166666666666665</v>
      </c>
      <c r="W387" s="37">
        <v>15823</v>
      </c>
      <c r="X387" s="7">
        <f t="shared" ref="X387:X398" si="247">W387/B387</f>
        <v>1.963151364764268</v>
      </c>
      <c r="Y387" s="79">
        <f>C387/$C$2</f>
        <v>0.29714285714285715</v>
      </c>
      <c r="Z387" s="80">
        <f>(C387*D387)/1000</f>
        <v>93.08</v>
      </c>
      <c r="AA387" s="81">
        <f>(Z387)/$E$3</f>
        <v>0.26594285714285715</v>
      </c>
      <c r="AB387" s="82">
        <f>(C387*G387)/1000</f>
        <v>162.24</v>
      </c>
      <c r="AC387" s="81">
        <f>(AB387)/$G$3</f>
        <v>0.46354285714285715</v>
      </c>
      <c r="AD387" s="101">
        <f>(0.8*C387*G387)/60</f>
        <v>2163.1999999999998</v>
      </c>
    </row>
    <row r="388" spans="1:30" x14ac:dyDescent="0.25">
      <c r="A388" s="38" t="s">
        <v>23</v>
      </c>
      <c r="B388" s="6">
        <v>9131</v>
      </c>
      <c r="C388" s="6">
        <v>326</v>
      </c>
      <c r="D388" s="6">
        <v>282</v>
      </c>
      <c r="E388" s="6">
        <v>26</v>
      </c>
      <c r="F388" s="52">
        <f t="shared" si="242"/>
        <v>0.90780141843971629</v>
      </c>
      <c r="G388" s="6">
        <v>483</v>
      </c>
      <c r="H388" s="6">
        <v>17</v>
      </c>
      <c r="I388" s="52">
        <f t="shared" si="243"/>
        <v>0.96480331262939956</v>
      </c>
      <c r="J388" s="6">
        <v>854</v>
      </c>
      <c r="K388" s="6">
        <v>135</v>
      </c>
      <c r="L388" s="52">
        <f t="shared" si="244"/>
        <v>0.84192037470726</v>
      </c>
      <c r="M388" s="94">
        <v>8.1</v>
      </c>
      <c r="N388" s="94">
        <v>8</v>
      </c>
      <c r="O388" s="6">
        <v>2078</v>
      </c>
      <c r="P388" s="6">
        <v>1650</v>
      </c>
      <c r="Q388" s="6">
        <v>83</v>
      </c>
      <c r="R388" s="33">
        <v>37.700000000000003</v>
      </c>
      <c r="S388" s="53">
        <f t="shared" si="245"/>
        <v>0.54578313253012045</v>
      </c>
      <c r="T388" s="6">
        <v>10</v>
      </c>
      <c r="U388" s="33">
        <v>3.6</v>
      </c>
      <c r="V388" s="53">
        <f t="shared" si="246"/>
        <v>0.64</v>
      </c>
      <c r="W388" s="6">
        <v>21600</v>
      </c>
      <c r="X388" s="7">
        <f t="shared" si="247"/>
        <v>2.365567845800022</v>
      </c>
      <c r="Y388" s="79">
        <f t="shared" ref="Y388:Y398" si="248">C388/$C$2</f>
        <v>0.37257142857142855</v>
      </c>
      <c r="Z388" s="80">
        <f t="shared" ref="Z388:Z398" si="249">(C388*D388)/1000</f>
        <v>91.932000000000002</v>
      </c>
      <c r="AA388" s="81">
        <f t="shared" ref="AA388:AA398" si="250">(Z388)/$E$3</f>
        <v>0.26266285714285714</v>
      </c>
      <c r="AB388" s="82">
        <f t="shared" ref="AB388:AB398" si="251">(C388*G388)/1000</f>
        <v>157.458</v>
      </c>
      <c r="AC388" s="81">
        <f t="shared" ref="AC388:AC398" si="252">(AB388)/$G$3</f>
        <v>0.44988</v>
      </c>
      <c r="AD388" s="101">
        <f t="shared" ref="AD388:AD398" si="253">(0.8*C388*G388)/60</f>
        <v>2099.44</v>
      </c>
    </row>
    <row r="389" spans="1:30" x14ac:dyDescent="0.25">
      <c r="A389" s="38" t="s">
        <v>24</v>
      </c>
      <c r="B389" s="6">
        <v>8547</v>
      </c>
      <c r="C389" s="6">
        <v>276</v>
      </c>
      <c r="D389" s="6">
        <v>299</v>
      </c>
      <c r="E389" s="6">
        <v>21</v>
      </c>
      <c r="F389" s="52">
        <f t="shared" si="242"/>
        <v>0.92976588628762546</v>
      </c>
      <c r="G389" s="6">
        <v>585</v>
      </c>
      <c r="H389" s="6">
        <v>13</v>
      </c>
      <c r="I389" s="52">
        <f t="shared" si="243"/>
        <v>0.97777777777777775</v>
      </c>
      <c r="J389" s="6">
        <v>1255</v>
      </c>
      <c r="K389" s="6">
        <v>107</v>
      </c>
      <c r="L389" s="52">
        <f t="shared" si="244"/>
        <v>0.91474103585657374</v>
      </c>
      <c r="M389" s="94">
        <v>7.6</v>
      </c>
      <c r="N389" s="94">
        <v>7.6</v>
      </c>
      <c r="O389" s="6">
        <v>2183</v>
      </c>
      <c r="P389" s="6">
        <v>1732</v>
      </c>
      <c r="Q389" s="6">
        <v>95</v>
      </c>
      <c r="R389" s="33">
        <v>43.6</v>
      </c>
      <c r="S389" s="53">
        <f t="shared" si="245"/>
        <v>0.54105263157894734</v>
      </c>
      <c r="T389" s="6">
        <v>11</v>
      </c>
      <c r="U389" s="33">
        <v>2.9</v>
      </c>
      <c r="V389" s="53">
        <f t="shared" si="246"/>
        <v>0.73636363636363633</v>
      </c>
      <c r="W389" s="6">
        <v>23974</v>
      </c>
      <c r="X389" s="7">
        <f t="shared" si="247"/>
        <v>2.804960804960805</v>
      </c>
      <c r="Y389" s="79">
        <f t="shared" si="248"/>
        <v>0.31542857142857145</v>
      </c>
      <c r="Z389" s="80">
        <f t="shared" si="249"/>
        <v>82.524000000000001</v>
      </c>
      <c r="AA389" s="81">
        <f t="shared" si="250"/>
        <v>0.23578285714285716</v>
      </c>
      <c r="AB389" s="82">
        <f t="shared" si="251"/>
        <v>161.46</v>
      </c>
      <c r="AC389" s="81">
        <f t="shared" si="252"/>
        <v>0.46131428571428573</v>
      </c>
      <c r="AD389" s="101">
        <f t="shared" si="253"/>
        <v>2152.8000000000002</v>
      </c>
    </row>
    <row r="390" spans="1:30" x14ac:dyDescent="0.25">
      <c r="A390" s="38" t="s">
        <v>25</v>
      </c>
      <c r="B390" s="6">
        <v>7535</v>
      </c>
      <c r="C390" s="6">
        <v>251</v>
      </c>
      <c r="D390" s="6">
        <v>448</v>
      </c>
      <c r="E390" s="6">
        <v>20</v>
      </c>
      <c r="F390" s="52">
        <f t="shared" si="242"/>
        <v>0.9553571428571429</v>
      </c>
      <c r="G390" s="6">
        <v>840</v>
      </c>
      <c r="H390" s="6">
        <v>15</v>
      </c>
      <c r="I390" s="52">
        <f t="shared" si="243"/>
        <v>0.9821428571428571</v>
      </c>
      <c r="J390" s="6">
        <v>1805</v>
      </c>
      <c r="K390" s="6">
        <v>97</v>
      </c>
      <c r="L390" s="52">
        <f t="shared" si="244"/>
        <v>0.94626038781163435</v>
      </c>
      <c r="M390" s="94">
        <v>7.3</v>
      </c>
      <c r="N390" s="94">
        <v>7.6</v>
      </c>
      <c r="O390" s="6">
        <v>2355</v>
      </c>
      <c r="P390" s="6">
        <v>1607</v>
      </c>
      <c r="Q390" s="6">
        <v>121</v>
      </c>
      <c r="R390" s="33">
        <v>18.8</v>
      </c>
      <c r="S390" s="53">
        <f t="shared" si="245"/>
        <v>0.84462809917355375</v>
      </c>
      <c r="T390" s="6">
        <v>17</v>
      </c>
      <c r="U390" s="33">
        <v>6.1</v>
      </c>
      <c r="V390" s="53">
        <f t="shared" si="246"/>
        <v>0.64117647058823535</v>
      </c>
      <c r="W390" s="6">
        <v>25410</v>
      </c>
      <c r="X390" s="7">
        <f t="shared" si="247"/>
        <v>3.3722627737226278</v>
      </c>
      <c r="Y390" s="79">
        <f t="shared" si="248"/>
        <v>0.28685714285714287</v>
      </c>
      <c r="Z390" s="80">
        <f t="shared" si="249"/>
        <v>112.44799999999999</v>
      </c>
      <c r="AA390" s="81">
        <f t="shared" si="250"/>
        <v>0.32127999999999995</v>
      </c>
      <c r="AB390" s="82">
        <f t="shared" si="251"/>
        <v>210.84</v>
      </c>
      <c r="AC390" s="81">
        <f t="shared" si="252"/>
        <v>0.60240000000000005</v>
      </c>
      <c r="AD390" s="101">
        <f t="shared" si="253"/>
        <v>2811.2</v>
      </c>
    </row>
    <row r="391" spans="1:30" x14ac:dyDescent="0.25">
      <c r="A391" s="38" t="s">
        <v>26</v>
      </c>
      <c r="B391" s="6">
        <v>8232</v>
      </c>
      <c r="C391" s="6">
        <v>266</v>
      </c>
      <c r="D391" s="6">
        <v>449</v>
      </c>
      <c r="E391" s="6">
        <v>16</v>
      </c>
      <c r="F391" s="52">
        <f t="shared" si="242"/>
        <v>0.96436525612472157</v>
      </c>
      <c r="G391" s="6">
        <v>642</v>
      </c>
      <c r="H391" s="6">
        <v>11</v>
      </c>
      <c r="I391" s="52">
        <f t="shared" si="243"/>
        <v>0.98286604361370722</v>
      </c>
      <c r="J391" s="6">
        <v>1959</v>
      </c>
      <c r="K391" s="6">
        <v>68</v>
      </c>
      <c r="L391" s="52">
        <f t="shared" si="244"/>
        <v>0.96528841245533437</v>
      </c>
      <c r="M391" s="94">
        <v>7.5</v>
      </c>
      <c r="N391" s="94">
        <v>7.5</v>
      </c>
      <c r="O391" s="6">
        <v>1939</v>
      </c>
      <c r="P391" s="6">
        <v>1740</v>
      </c>
      <c r="Q391" s="6">
        <v>112</v>
      </c>
      <c r="R391" s="33">
        <v>18.7</v>
      </c>
      <c r="S391" s="53">
        <f t="shared" si="245"/>
        <v>0.83303571428571421</v>
      </c>
      <c r="T391" s="6">
        <v>14</v>
      </c>
      <c r="U391" s="33">
        <v>8.1999999999999993</v>
      </c>
      <c r="V391" s="53">
        <f t="shared" si="246"/>
        <v>0.41428571428571431</v>
      </c>
      <c r="W391" s="6">
        <v>26055</v>
      </c>
      <c r="X391" s="7">
        <f t="shared" si="247"/>
        <v>3.1650874635568513</v>
      </c>
      <c r="Y391" s="79">
        <f t="shared" si="248"/>
        <v>0.30399999999999999</v>
      </c>
      <c r="Z391" s="80">
        <f t="shared" si="249"/>
        <v>119.434</v>
      </c>
      <c r="AA391" s="81">
        <f t="shared" si="250"/>
        <v>0.34123999999999999</v>
      </c>
      <c r="AB391" s="82">
        <f t="shared" si="251"/>
        <v>170.77199999999999</v>
      </c>
      <c r="AC391" s="81">
        <f t="shared" si="252"/>
        <v>0.48791999999999996</v>
      </c>
      <c r="AD391" s="101">
        <f t="shared" si="253"/>
        <v>2276.96</v>
      </c>
    </row>
    <row r="392" spans="1:30" x14ac:dyDescent="0.25">
      <c r="A392" s="38" t="s">
        <v>27</v>
      </c>
      <c r="B392" s="6">
        <v>8083</v>
      </c>
      <c r="C392" s="6">
        <v>269</v>
      </c>
      <c r="D392" s="6">
        <v>356</v>
      </c>
      <c r="E392" s="6">
        <v>9</v>
      </c>
      <c r="F392" s="52">
        <f t="shared" si="242"/>
        <v>0.9747191011235955</v>
      </c>
      <c r="G392" s="6">
        <v>373</v>
      </c>
      <c r="H392" s="6">
        <v>11</v>
      </c>
      <c r="I392" s="52">
        <f t="shared" si="243"/>
        <v>0.97050938337801607</v>
      </c>
      <c r="J392" s="6">
        <v>1043</v>
      </c>
      <c r="K392" s="6">
        <v>59</v>
      </c>
      <c r="L392" s="52">
        <f t="shared" si="244"/>
        <v>0.94343240651965488</v>
      </c>
      <c r="M392" s="94">
        <v>7.6</v>
      </c>
      <c r="N392" s="94">
        <v>7.7</v>
      </c>
      <c r="O392" s="6">
        <v>1748</v>
      </c>
      <c r="P392" s="6">
        <v>1375</v>
      </c>
      <c r="Q392" s="6">
        <v>63</v>
      </c>
      <c r="R392" s="33">
        <v>18.399999999999999</v>
      </c>
      <c r="S392" s="53">
        <f t="shared" si="245"/>
        <v>0.70793650793650797</v>
      </c>
      <c r="T392" s="6">
        <v>9</v>
      </c>
      <c r="U392" s="33">
        <v>6.1</v>
      </c>
      <c r="V392" s="53">
        <f t="shared" si="246"/>
        <v>0.32222222222222224</v>
      </c>
      <c r="W392" s="6">
        <v>25373</v>
      </c>
      <c r="X392" s="7">
        <f t="shared" si="247"/>
        <v>3.1390572807126067</v>
      </c>
      <c r="Y392" s="79">
        <f t="shared" si="248"/>
        <v>0.30742857142857144</v>
      </c>
      <c r="Z392" s="80">
        <f t="shared" si="249"/>
        <v>95.763999999999996</v>
      </c>
      <c r="AA392" s="81">
        <f t="shared" si="250"/>
        <v>0.27361142857142856</v>
      </c>
      <c r="AB392" s="82">
        <f t="shared" si="251"/>
        <v>100.337</v>
      </c>
      <c r="AC392" s="81">
        <f t="shared" si="252"/>
        <v>0.28667714285714285</v>
      </c>
      <c r="AD392" s="101">
        <f t="shared" si="253"/>
        <v>1337.8266666666668</v>
      </c>
    </row>
    <row r="393" spans="1:30" x14ac:dyDescent="0.25">
      <c r="A393" s="38" t="s">
        <v>28</v>
      </c>
      <c r="B393" s="6">
        <v>9789</v>
      </c>
      <c r="C393" s="6">
        <v>316</v>
      </c>
      <c r="D393" s="6">
        <v>307</v>
      </c>
      <c r="E393" s="6">
        <v>17</v>
      </c>
      <c r="F393" s="52">
        <f t="shared" si="242"/>
        <v>0.94462540716612375</v>
      </c>
      <c r="G393" s="6">
        <v>478</v>
      </c>
      <c r="H393" s="6">
        <v>14</v>
      </c>
      <c r="I393" s="52">
        <f t="shared" si="243"/>
        <v>0.97071129707112969</v>
      </c>
      <c r="J393" s="6">
        <v>1054</v>
      </c>
      <c r="K393" s="6">
        <v>61</v>
      </c>
      <c r="L393" s="52">
        <f t="shared" si="244"/>
        <v>0.94212523719165087</v>
      </c>
      <c r="M393" s="97">
        <v>7.4</v>
      </c>
      <c r="N393" s="97">
        <v>7.8</v>
      </c>
      <c r="O393" s="55">
        <v>1603</v>
      </c>
      <c r="P393" s="55">
        <v>1432</v>
      </c>
      <c r="Q393" s="6">
        <v>69</v>
      </c>
      <c r="R393" s="33">
        <v>25</v>
      </c>
      <c r="S393" s="53">
        <f t="shared" si="245"/>
        <v>0.6376811594202898</v>
      </c>
      <c r="T393" s="6">
        <v>9</v>
      </c>
      <c r="U393" s="33">
        <v>6.5</v>
      </c>
      <c r="V393" s="53">
        <f t="shared" si="246"/>
        <v>0.27777777777777779</v>
      </c>
      <c r="W393" s="6">
        <v>27114</v>
      </c>
      <c r="X393" s="7">
        <f t="shared" si="247"/>
        <v>2.7698437021146183</v>
      </c>
      <c r="Y393" s="79">
        <f t="shared" si="248"/>
        <v>0.36114285714285715</v>
      </c>
      <c r="Z393" s="80">
        <f t="shared" si="249"/>
        <v>97.012</v>
      </c>
      <c r="AA393" s="81">
        <f t="shared" si="250"/>
        <v>0.27717714285714284</v>
      </c>
      <c r="AB393" s="82">
        <f t="shared" si="251"/>
        <v>151.048</v>
      </c>
      <c r="AC393" s="81">
        <f t="shared" si="252"/>
        <v>0.43156571428571427</v>
      </c>
      <c r="AD393" s="101">
        <f t="shared" si="253"/>
        <v>2013.9733333333336</v>
      </c>
    </row>
    <row r="394" spans="1:30" x14ac:dyDescent="0.25">
      <c r="A394" s="38" t="s">
        <v>29</v>
      </c>
      <c r="B394" s="6">
        <v>10367</v>
      </c>
      <c r="C394" s="6">
        <v>334</v>
      </c>
      <c r="D394" s="6">
        <v>267</v>
      </c>
      <c r="E394" s="6">
        <v>17</v>
      </c>
      <c r="F394" s="52">
        <f t="shared" si="242"/>
        <v>0.93632958801498123</v>
      </c>
      <c r="G394" s="6">
        <v>430</v>
      </c>
      <c r="H394" s="6">
        <v>13</v>
      </c>
      <c r="I394" s="52">
        <f t="shared" si="243"/>
        <v>0.96976744186046515</v>
      </c>
      <c r="J394" s="6">
        <v>821</v>
      </c>
      <c r="K394" s="6">
        <v>61</v>
      </c>
      <c r="L394" s="52">
        <f t="shared" si="244"/>
        <v>0.92570036540803902</v>
      </c>
      <c r="M394" s="94">
        <v>7.5</v>
      </c>
      <c r="N394" s="94">
        <v>8</v>
      </c>
      <c r="O394" s="6">
        <v>1443</v>
      </c>
      <c r="P394" s="6">
        <v>1136</v>
      </c>
      <c r="Q394" s="6">
        <v>85</v>
      </c>
      <c r="R394" s="33">
        <v>12.5</v>
      </c>
      <c r="S394" s="53">
        <f t="shared" si="245"/>
        <v>0.8529411764705882</v>
      </c>
      <c r="T394" s="6">
        <v>13</v>
      </c>
      <c r="U394" s="51">
        <v>6.1</v>
      </c>
      <c r="V394" s="53">
        <f t="shared" si="246"/>
        <v>0.53076923076923077</v>
      </c>
      <c r="W394" s="6">
        <v>26072</v>
      </c>
      <c r="X394" s="7">
        <f t="shared" si="247"/>
        <v>2.5149030577794926</v>
      </c>
      <c r="Y394" s="79">
        <f t="shared" si="248"/>
        <v>0.38171428571428573</v>
      </c>
      <c r="Z394" s="80">
        <f t="shared" si="249"/>
        <v>89.177999999999997</v>
      </c>
      <c r="AA394" s="81">
        <f t="shared" si="250"/>
        <v>0.2547942857142857</v>
      </c>
      <c r="AB394" s="82">
        <f t="shared" si="251"/>
        <v>143.62</v>
      </c>
      <c r="AC394" s="81">
        <f t="shared" si="252"/>
        <v>0.41034285714285718</v>
      </c>
      <c r="AD394" s="101">
        <f t="shared" si="253"/>
        <v>1914.9333333333334</v>
      </c>
    </row>
    <row r="395" spans="1:30" x14ac:dyDescent="0.25">
      <c r="A395" s="38" t="s">
        <v>30</v>
      </c>
      <c r="B395" s="6">
        <v>9278</v>
      </c>
      <c r="C395" s="6">
        <v>309</v>
      </c>
      <c r="D395" s="6">
        <v>287</v>
      </c>
      <c r="E395" s="6">
        <v>28</v>
      </c>
      <c r="F395" s="52">
        <f t="shared" si="242"/>
        <v>0.90243902439024393</v>
      </c>
      <c r="G395" s="6">
        <v>570</v>
      </c>
      <c r="H395" s="6">
        <v>18</v>
      </c>
      <c r="I395" s="52">
        <f t="shared" si="243"/>
        <v>0.96842105263157896</v>
      </c>
      <c r="J395" s="6">
        <v>1085</v>
      </c>
      <c r="K395" s="6">
        <v>61</v>
      </c>
      <c r="L395" s="52">
        <f t="shared" si="244"/>
        <v>0.94377880184331797</v>
      </c>
      <c r="M395" s="94">
        <v>7.4</v>
      </c>
      <c r="N395" s="94">
        <v>8</v>
      </c>
      <c r="O395" s="6">
        <v>1679</v>
      </c>
      <c r="P395" s="6">
        <v>1047</v>
      </c>
      <c r="Q395" s="6">
        <v>92</v>
      </c>
      <c r="R395" s="33">
        <v>10.3</v>
      </c>
      <c r="S395" s="53">
        <f t="shared" si="245"/>
        <v>0.8880434782608696</v>
      </c>
      <c r="T395" s="6">
        <v>10</v>
      </c>
      <c r="U395" s="33">
        <v>5.6</v>
      </c>
      <c r="V395" s="53">
        <f t="shared" si="246"/>
        <v>0.44000000000000006</v>
      </c>
      <c r="W395" s="6">
        <v>23940</v>
      </c>
      <c r="X395" s="7">
        <f t="shared" si="247"/>
        <v>2.580297477904721</v>
      </c>
      <c r="Y395" s="79">
        <f t="shared" si="248"/>
        <v>0.35314285714285715</v>
      </c>
      <c r="Z395" s="80">
        <f t="shared" si="249"/>
        <v>88.683000000000007</v>
      </c>
      <c r="AA395" s="81">
        <f t="shared" si="250"/>
        <v>0.25337999999999999</v>
      </c>
      <c r="AB395" s="82">
        <f t="shared" si="251"/>
        <v>176.13</v>
      </c>
      <c r="AC395" s="81">
        <f t="shared" si="252"/>
        <v>0.50322857142857147</v>
      </c>
      <c r="AD395" s="101">
        <f t="shared" si="253"/>
        <v>2348.4</v>
      </c>
    </row>
    <row r="396" spans="1:30" x14ac:dyDescent="0.25">
      <c r="A396" s="38" t="s">
        <v>31</v>
      </c>
      <c r="B396" s="6">
        <v>13778</v>
      </c>
      <c r="C396" s="6">
        <v>444</v>
      </c>
      <c r="D396" s="6">
        <v>259</v>
      </c>
      <c r="E396" s="6">
        <v>10</v>
      </c>
      <c r="F396" s="52">
        <f t="shared" si="242"/>
        <v>0.96138996138996136</v>
      </c>
      <c r="G396" s="6">
        <v>380</v>
      </c>
      <c r="H396" s="6">
        <v>10</v>
      </c>
      <c r="I396" s="52">
        <f t="shared" si="243"/>
        <v>0.97368421052631582</v>
      </c>
      <c r="J396" s="6">
        <v>737</v>
      </c>
      <c r="K396" s="6">
        <v>37</v>
      </c>
      <c r="L396" s="52">
        <f t="shared" si="244"/>
        <v>0.94979647218453189</v>
      </c>
      <c r="M396" s="94">
        <v>8.1</v>
      </c>
      <c r="N396" s="94">
        <v>8.1</v>
      </c>
      <c r="O396" s="6">
        <v>1976</v>
      </c>
      <c r="P396" s="6">
        <v>1158</v>
      </c>
      <c r="Q396" s="6">
        <v>92</v>
      </c>
      <c r="R396" s="33">
        <v>14.2</v>
      </c>
      <c r="S396" s="53">
        <f t="shared" si="245"/>
        <v>0.84565217391304348</v>
      </c>
      <c r="T396" s="6">
        <v>11</v>
      </c>
      <c r="U396" s="33">
        <v>5.2</v>
      </c>
      <c r="V396" s="53">
        <f t="shared" si="246"/>
        <v>0.52727272727272723</v>
      </c>
      <c r="W396" s="6">
        <v>21632</v>
      </c>
      <c r="X396" s="7">
        <f t="shared" si="247"/>
        <v>1.5700391929162434</v>
      </c>
      <c r="Y396" s="79">
        <f t="shared" si="248"/>
        <v>0.50742857142857145</v>
      </c>
      <c r="Z396" s="80">
        <f t="shared" si="249"/>
        <v>114.996</v>
      </c>
      <c r="AA396" s="81">
        <f t="shared" si="250"/>
        <v>0.32855999999999996</v>
      </c>
      <c r="AB396" s="82">
        <f t="shared" si="251"/>
        <v>168.72</v>
      </c>
      <c r="AC396" s="81">
        <f t="shared" si="252"/>
        <v>0.48205714285714285</v>
      </c>
      <c r="AD396" s="101">
        <f t="shared" si="253"/>
        <v>2249.6000000000004</v>
      </c>
    </row>
    <row r="397" spans="1:30" x14ac:dyDescent="0.25">
      <c r="A397" s="38" t="s">
        <v>32</v>
      </c>
      <c r="B397" s="6">
        <v>13838</v>
      </c>
      <c r="C397" s="6">
        <v>461</v>
      </c>
      <c r="D397" s="6">
        <v>196</v>
      </c>
      <c r="E397" s="6">
        <v>7</v>
      </c>
      <c r="F397" s="52">
        <f t="shared" si="242"/>
        <v>0.9642857142857143</v>
      </c>
      <c r="G397" s="6">
        <v>300</v>
      </c>
      <c r="H397" s="6">
        <v>4</v>
      </c>
      <c r="I397" s="52">
        <f t="shared" si="243"/>
        <v>0.98666666666666669</v>
      </c>
      <c r="J397" s="6">
        <v>566</v>
      </c>
      <c r="K397" s="6">
        <v>16</v>
      </c>
      <c r="L397" s="52">
        <f t="shared" si="244"/>
        <v>0.9717314487632509</v>
      </c>
      <c r="M397" s="94">
        <v>8</v>
      </c>
      <c r="N397" s="94">
        <v>7.6</v>
      </c>
      <c r="O397" s="6">
        <v>1569</v>
      </c>
      <c r="P397" s="6">
        <v>1116</v>
      </c>
      <c r="Q397" s="6">
        <v>67</v>
      </c>
      <c r="R397" s="33">
        <v>16.3</v>
      </c>
      <c r="S397" s="53">
        <f t="shared" si="245"/>
        <v>0.75671641791044786</v>
      </c>
      <c r="T397" s="6">
        <v>9</v>
      </c>
      <c r="U397" s="33">
        <v>3.7</v>
      </c>
      <c r="V397" s="53">
        <f t="shared" si="246"/>
        <v>0.58888888888888891</v>
      </c>
      <c r="W397" s="6">
        <v>16601</v>
      </c>
      <c r="X397" s="7">
        <f t="shared" si="247"/>
        <v>1.1996675820205231</v>
      </c>
      <c r="Y397" s="79">
        <f t="shared" si="248"/>
        <v>0.5268571428571428</v>
      </c>
      <c r="Z397" s="80">
        <f t="shared" si="249"/>
        <v>90.355999999999995</v>
      </c>
      <c r="AA397" s="81">
        <f t="shared" si="250"/>
        <v>0.25816</v>
      </c>
      <c r="AB397" s="82">
        <f t="shared" si="251"/>
        <v>138.30000000000001</v>
      </c>
      <c r="AC397" s="81">
        <f t="shared" si="252"/>
        <v>0.39514285714285718</v>
      </c>
      <c r="AD397" s="101">
        <f t="shared" si="253"/>
        <v>1844</v>
      </c>
    </row>
    <row r="398" spans="1:30" ht="13" thickBot="1" x14ac:dyDescent="0.3">
      <c r="A398" s="38" t="s">
        <v>33</v>
      </c>
      <c r="B398" s="6">
        <v>12267</v>
      </c>
      <c r="C398" s="6">
        <v>396</v>
      </c>
      <c r="D398" s="6">
        <v>241</v>
      </c>
      <c r="E398" s="6">
        <v>10</v>
      </c>
      <c r="F398" s="52">
        <f t="shared" si="242"/>
        <v>0.95850622406639008</v>
      </c>
      <c r="G398" s="6">
        <v>453</v>
      </c>
      <c r="H398" s="6">
        <v>12</v>
      </c>
      <c r="I398" s="52">
        <f t="shared" si="243"/>
        <v>0.97350993377483441</v>
      </c>
      <c r="J398" s="6">
        <v>885</v>
      </c>
      <c r="K398" s="6">
        <v>40</v>
      </c>
      <c r="L398" s="52">
        <f t="shared" si="244"/>
        <v>0.95480225988700562</v>
      </c>
      <c r="M398" s="94">
        <v>8</v>
      </c>
      <c r="N398" s="94">
        <v>8</v>
      </c>
      <c r="O398" s="6">
        <v>2045</v>
      </c>
      <c r="P398" s="6">
        <v>2159</v>
      </c>
      <c r="Q398" s="6">
        <v>99</v>
      </c>
      <c r="R398" s="33">
        <v>21.5</v>
      </c>
      <c r="S398" s="53">
        <f t="shared" si="245"/>
        <v>0.78282828282828287</v>
      </c>
      <c r="T398" s="6">
        <v>14</v>
      </c>
      <c r="U398" s="33">
        <v>5.4</v>
      </c>
      <c r="V398" s="53">
        <f t="shared" si="246"/>
        <v>0.61428571428571421</v>
      </c>
      <c r="W398" s="6">
        <v>19728</v>
      </c>
      <c r="X398" s="7">
        <f t="shared" si="247"/>
        <v>1.6082171680117388</v>
      </c>
      <c r="Y398" s="79">
        <f t="shared" si="248"/>
        <v>0.45257142857142857</v>
      </c>
      <c r="Z398" s="80">
        <f t="shared" si="249"/>
        <v>95.436000000000007</v>
      </c>
      <c r="AA398" s="81">
        <f t="shared" si="250"/>
        <v>0.27267428571428576</v>
      </c>
      <c r="AB398" s="82">
        <f t="shared" si="251"/>
        <v>179.38800000000001</v>
      </c>
      <c r="AC398" s="81">
        <f t="shared" si="252"/>
        <v>0.51253714285714291</v>
      </c>
      <c r="AD398" s="101">
        <f t="shared" si="253"/>
        <v>2391.8399999999997</v>
      </c>
    </row>
    <row r="399" spans="1:30" ht="13.5" thickTop="1" thickBot="1" x14ac:dyDescent="0.3">
      <c r="A399" s="39" t="s">
        <v>121</v>
      </c>
      <c r="B399" s="40">
        <f>SUM(B387:B398)</f>
        <v>118905</v>
      </c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96"/>
      <c r="N399" s="96"/>
      <c r="O399" s="43"/>
      <c r="P399" s="43"/>
      <c r="Q399" s="41"/>
      <c r="R399" s="42"/>
      <c r="S399" s="41"/>
      <c r="T399" s="41"/>
      <c r="U399" s="42"/>
      <c r="V399" s="41"/>
      <c r="W399" s="56">
        <f>SUM(W387:W398)</f>
        <v>273322</v>
      </c>
      <c r="X399" s="41">
        <f>SUM(X387:X398)</f>
        <v>29.053055714264516</v>
      </c>
      <c r="Y399" s="83"/>
      <c r="Z399" s="84"/>
      <c r="AA399" s="85"/>
      <c r="AB399" s="86"/>
      <c r="AC399" s="85"/>
      <c r="AD399" s="103"/>
    </row>
    <row r="400" spans="1:30" ht="13.5" thickTop="1" thickBot="1" x14ac:dyDescent="0.3">
      <c r="A400" s="11" t="s">
        <v>122</v>
      </c>
      <c r="B400" s="12">
        <f t="shared" ref="B400:K400" si="254">AVERAGE(B387:B398)</f>
        <v>9908.75</v>
      </c>
      <c r="C400" s="12">
        <f t="shared" si="254"/>
        <v>325.66666666666669</v>
      </c>
      <c r="D400" s="12">
        <f t="shared" si="254"/>
        <v>312.41666666666669</v>
      </c>
      <c r="E400" s="12">
        <f t="shared" si="254"/>
        <v>18.416666666666668</v>
      </c>
      <c r="F400" s="54">
        <f>AVERAGE(F387:F398)</f>
        <v>0.94065440671423317</v>
      </c>
      <c r="G400" s="12">
        <f>AVERAGE(G387:G398)</f>
        <v>513.16666666666663</v>
      </c>
      <c r="H400" s="12">
        <f>AVERAGE(H387:H398)</f>
        <v>14.416666666666666</v>
      </c>
      <c r="I400" s="54">
        <f>AVERAGE(I387:I398)</f>
        <v>0.9720641861235837</v>
      </c>
      <c r="J400" s="12">
        <f t="shared" si="254"/>
        <v>1112.5</v>
      </c>
      <c r="K400" s="12">
        <f t="shared" si="254"/>
        <v>81.166666666666671</v>
      </c>
      <c r="L400" s="54">
        <f>AVERAGE(L387:L398)</f>
        <v>0.92659773733669881</v>
      </c>
      <c r="M400" s="26">
        <f t="shared" ref="M400:V400" si="255">AVERAGE(M387:M398)</f>
        <v>7.7333333333333334</v>
      </c>
      <c r="N400" s="26">
        <f t="shared" si="255"/>
        <v>7.833333333333333</v>
      </c>
      <c r="O400" s="36">
        <f t="shared" si="255"/>
        <v>1934</v>
      </c>
      <c r="P400" s="36">
        <f t="shared" si="255"/>
        <v>1543.3333333333333</v>
      </c>
      <c r="Q400" s="26">
        <f t="shared" si="255"/>
        <v>89.333333333333329</v>
      </c>
      <c r="R400" s="26">
        <f t="shared" si="255"/>
        <v>24.716666666666669</v>
      </c>
      <c r="S400" s="54">
        <f t="shared" si="255"/>
        <v>0.71685468509307293</v>
      </c>
      <c r="T400" s="26">
        <f t="shared" si="255"/>
        <v>11.583333333333334</v>
      </c>
      <c r="U400" s="26">
        <f t="shared" si="255"/>
        <v>5.5083333333333337</v>
      </c>
      <c r="V400" s="54">
        <f t="shared" si="255"/>
        <v>0.5145590874267344</v>
      </c>
      <c r="W400" s="12">
        <f>AVERAGE(W387:W398)</f>
        <v>22776.833333333332</v>
      </c>
      <c r="X400" s="26">
        <f>AVERAGE(X387:X398)</f>
        <v>2.4210879761887099</v>
      </c>
      <c r="Y400" s="79">
        <f t="shared" ref="Y400" si="256">C400/$C$2</f>
        <v>0.37219047619047624</v>
      </c>
      <c r="Z400" s="80">
        <f t="shared" ref="Z400" si="257">(C400*D400)/1000</f>
        <v>101.74369444444446</v>
      </c>
      <c r="AA400" s="87">
        <f t="shared" ref="AA400" si="258">(Z400)/$E$3</f>
        <v>0.29069626984126989</v>
      </c>
      <c r="AB400" s="82">
        <f t="shared" ref="AB400" si="259">(C400*G400)/1000</f>
        <v>167.12127777777778</v>
      </c>
      <c r="AC400" s="87">
        <f t="shared" ref="AC400" si="260">(AB400)/$G$3</f>
        <v>0.47748936507936507</v>
      </c>
      <c r="AD400" s="104">
        <f>AVERAGE(AD387:AD398)</f>
        <v>2133.6811111111115</v>
      </c>
    </row>
    <row r="401" spans="1:30" ht="13" thickTop="1" x14ac:dyDescent="0.25"/>
    <row r="402" spans="1:30" ht="13" thickBot="1" x14ac:dyDescent="0.3"/>
    <row r="403" spans="1:30" ht="13" thickTop="1" x14ac:dyDescent="0.25">
      <c r="A403" s="20" t="s">
        <v>5</v>
      </c>
      <c r="B403" s="21" t="s">
        <v>6</v>
      </c>
      <c r="C403" s="21" t="s">
        <v>6</v>
      </c>
      <c r="D403" s="32" t="s">
        <v>8</v>
      </c>
      <c r="E403" s="21" t="s">
        <v>9</v>
      </c>
      <c r="F403" s="21" t="s">
        <v>2</v>
      </c>
      <c r="G403" s="21" t="s">
        <v>10</v>
      </c>
      <c r="H403" s="21" t="s">
        <v>11</v>
      </c>
      <c r="I403" s="21" t="s">
        <v>3</v>
      </c>
      <c r="J403" s="21" t="s">
        <v>12</v>
      </c>
      <c r="K403" s="21" t="s">
        <v>13</v>
      </c>
      <c r="L403" s="21" t="s">
        <v>14</v>
      </c>
      <c r="M403" s="91" t="s">
        <v>66</v>
      </c>
      <c r="N403" s="92" t="s">
        <v>67</v>
      </c>
      <c r="O403" s="32" t="s">
        <v>68</v>
      </c>
      <c r="P403" s="21" t="s">
        <v>69</v>
      </c>
      <c r="Q403" s="21" t="s">
        <v>98</v>
      </c>
      <c r="R403" s="21" t="s">
        <v>99</v>
      </c>
      <c r="S403" s="22" t="s">
        <v>100</v>
      </c>
      <c r="T403" s="21" t="s">
        <v>101</v>
      </c>
      <c r="U403" s="21" t="s">
        <v>102</v>
      </c>
      <c r="V403" s="22" t="s">
        <v>103</v>
      </c>
      <c r="W403" s="22" t="s">
        <v>48</v>
      </c>
      <c r="X403" s="22" t="s">
        <v>41</v>
      </c>
      <c r="Y403" s="71" t="s">
        <v>49</v>
      </c>
      <c r="Z403" s="72" t="s">
        <v>50</v>
      </c>
      <c r="AA403" s="73" t="s">
        <v>51</v>
      </c>
      <c r="AB403" s="74" t="s">
        <v>49</v>
      </c>
      <c r="AC403" s="73" t="s">
        <v>49</v>
      </c>
      <c r="AD403" s="71" t="s">
        <v>148</v>
      </c>
    </row>
    <row r="404" spans="1:30" ht="13" thickBot="1" x14ac:dyDescent="0.3">
      <c r="A404" s="17" t="s">
        <v>123</v>
      </c>
      <c r="B404" s="18" t="s">
        <v>17</v>
      </c>
      <c r="C404" s="19" t="s">
        <v>18</v>
      </c>
      <c r="D404" s="18" t="s">
        <v>19</v>
      </c>
      <c r="E404" s="18" t="s">
        <v>19</v>
      </c>
      <c r="F404" s="23" t="s">
        <v>20</v>
      </c>
      <c r="G404" s="18" t="s">
        <v>19</v>
      </c>
      <c r="H404" s="18" t="s">
        <v>19</v>
      </c>
      <c r="I404" s="23" t="s">
        <v>20</v>
      </c>
      <c r="J404" s="18" t="s">
        <v>19</v>
      </c>
      <c r="K404" s="18" t="s">
        <v>19</v>
      </c>
      <c r="L404" s="23" t="s">
        <v>20</v>
      </c>
      <c r="M404" s="93"/>
      <c r="N404" s="93"/>
      <c r="O404" s="18"/>
      <c r="P404" s="18"/>
      <c r="Q404" s="17"/>
      <c r="R404" s="17"/>
      <c r="S404" s="23" t="s">
        <v>20</v>
      </c>
      <c r="T404" s="17"/>
      <c r="U404" s="17"/>
      <c r="V404" s="23" t="s">
        <v>20</v>
      </c>
      <c r="W404" s="19" t="s">
        <v>53</v>
      </c>
      <c r="X404" s="19" t="s">
        <v>21</v>
      </c>
      <c r="Y404" s="75" t="s">
        <v>6</v>
      </c>
      <c r="Z404" s="76" t="s">
        <v>54</v>
      </c>
      <c r="AA404" s="77" t="s">
        <v>55</v>
      </c>
      <c r="AB404" s="78" t="s">
        <v>56</v>
      </c>
      <c r="AC404" s="77" t="s">
        <v>57</v>
      </c>
      <c r="AD404" s="99" t="s">
        <v>149</v>
      </c>
    </row>
    <row r="405" spans="1:30" ht="13" thickTop="1" x14ac:dyDescent="0.25">
      <c r="A405" s="38" t="s">
        <v>22</v>
      </c>
      <c r="B405" s="6">
        <v>11281</v>
      </c>
      <c r="C405" s="6">
        <v>364</v>
      </c>
      <c r="D405" s="6">
        <v>256</v>
      </c>
      <c r="E405" s="6">
        <v>6</v>
      </c>
      <c r="F405" s="52">
        <v>0.97</v>
      </c>
      <c r="G405" s="6">
        <v>462</v>
      </c>
      <c r="H405" s="6">
        <v>5</v>
      </c>
      <c r="I405" s="52">
        <v>0.99</v>
      </c>
      <c r="J405" s="6">
        <v>987</v>
      </c>
      <c r="K405" s="6">
        <v>23</v>
      </c>
      <c r="L405" s="52">
        <v>0.98</v>
      </c>
      <c r="M405" s="94">
        <v>8.0299999999999994</v>
      </c>
      <c r="N405" s="94">
        <v>8.09</v>
      </c>
      <c r="O405" s="6">
        <v>2049</v>
      </c>
      <c r="P405" s="6">
        <v>1626</v>
      </c>
      <c r="Q405" s="6">
        <v>81.3</v>
      </c>
      <c r="R405" s="33">
        <v>22.64</v>
      </c>
      <c r="S405" s="53">
        <v>0.71</v>
      </c>
      <c r="T405" s="6">
        <v>8.3000000000000007</v>
      </c>
      <c r="U405" s="33">
        <v>4.53</v>
      </c>
      <c r="V405" s="53">
        <v>0.43</v>
      </c>
      <c r="W405" s="37">
        <v>17480</v>
      </c>
      <c r="X405" s="7">
        <f t="shared" ref="X405:X416" si="261">W405/B405</f>
        <v>1.5495080223384452</v>
      </c>
      <c r="Y405" s="79">
        <f>C405/$C$2</f>
        <v>0.41599999999999998</v>
      </c>
      <c r="Z405" s="80">
        <f>(C405*D405)/1000</f>
        <v>93.183999999999997</v>
      </c>
      <c r="AA405" s="81">
        <f>(Z405)/$E$3</f>
        <v>0.26623999999999998</v>
      </c>
      <c r="AB405" s="82">
        <f>(C405*G405)/1000</f>
        <v>168.16800000000001</v>
      </c>
      <c r="AC405" s="81">
        <f>(AB405)/$G$3</f>
        <v>0.48048000000000002</v>
      </c>
      <c r="AD405" s="101">
        <f>(0.8*C405*G405)/60</f>
        <v>2242.2399999999998</v>
      </c>
    </row>
    <row r="406" spans="1:30" x14ac:dyDescent="0.25">
      <c r="A406" s="38" t="s">
        <v>23</v>
      </c>
      <c r="B406" s="6">
        <v>7551</v>
      </c>
      <c r="C406" s="6">
        <v>270</v>
      </c>
      <c r="D406" s="6">
        <v>451</v>
      </c>
      <c r="E406" s="6">
        <v>5</v>
      </c>
      <c r="F406" s="52">
        <v>0.99</v>
      </c>
      <c r="G406" s="6">
        <v>515</v>
      </c>
      <c r="H406" s="6">
        <v>5</v>
      </c>
      <c r="I406" s="52">
        <v>0.99</v>
      </c>
      <c r="J406" s="6">
        <v>1194</v>
      </c>
      <c r="K406" s="6">
        <v>24</v>
      </c>
      <c r="L406" s="52">
        <v>0.98</v>
      </c>
      <c r="M406" s="94">
        <v>8.3800000000000008</v>
      </c>
      <c r="N406" s="94">
        <v>8.1199999999999992</v>
      </c>
      <c r="O406" s="6">
        <v>2220</v>
      </c>
      <c r="P406" s="6">
        <v>1461</v>
      </c>
      <c r="Q406" s="6">
        <v>121.2</v>
      </c>
      <c r="R406" s="33">
        <v>24.7</v>
      </c>
      <c r="S406" s="53">
        <v>0.79</v>
      </c>
      <c r="T406" s="6">
        <v>15.4</v>
      </c>
      <c r="U406" s="33">
        <v>3.79</v>
      </c>
      <c r="V406" s="53">
        <v>0.74</v>
      </c>
      <c r="W406" s="6">
        <v>16106</v>
      </c>
      <c r="X406" s="7">
        <f t="shared" si="261"/>
        <v>2.1329625215203283</v>
      </c>
      <c r="Y406" s="79">
        <f t="shared" ref="Y406:Y416" si="262">C406/$C$2</f>
        <v>0.30857142857142855</v>
      </c>
      <c r="Z406" s="80">
        <f t="shared" ref="Z406:Z416" si="263">(C406*D406)/1000</f>
        <v>121.77</v>
      </c>
      <c r="AA406" s="81">
        <f t="shared" ref="AA406:AA416" si="264">(Z406)/$E$3</f>
        <v>0.34791428571428568</v>
      </c>
      <c r="AB406" s="82">
        <f t="shared" ref="AB406:AB416" si="265">(C406*G406)/1000</f>
        <v>139.05000000000001</v>
      </c>
      <c r="AC406" s="81">
        <f t="shared" ref="AC406:AC416" si="266">(AB406)/$G$3</f>
        <v>0.3972857142857143</v>
      </c>
      <c r="AD406" s="101">
        <f t="shared" ref="AD406:AD416" si="267">(0.8*C406*G406)/60</f>
        <v>1854</v>
      </c>
    </row>
    <row r="407" spans="1:30" x14ac:dyDescent="0.25">
      <c r="A407" s="38" t="s">
        <v>24</v>
      </c>
      <c r="B407" s="6">
        <v>6875</v>
      </c>
      <c r="C407" s="6">
        <v>222</v>
      </c>
      <c r="D407" s="6">
        <v>426</v>
      </c>
      <c r="E407" s="6">
        <v>8</v>
      </c>
      <c r="F407" s="52">
        <v>0.98</v>
      </c>
      <c r="G407" s="6">
        <v>793</v>
      </c>
      <c r="H407" s="6">
        <v>5</v>
      </c>
      <c r="I407" s="52">
        <v>0.99</v>
      </c>
      <c r="J407" s="6">
        <v>1369</v>
      </c>
      <c r="K407" s="6">
        <v>34</v>
      </c>
      <c r="L407" s="52">
        <v>0.98</v>
      </c>
      <c r="M407" s="94">
        <v>7.9849999999999994</v>
      </c>
      <c r="N407" s="94">
        <v>7.9074999999999998</v>
      </c>
      <c r="O407" s="6">
        <v>2053.5</v>
      </c>
      <c r="P407" s="6">
        <v>1462.5</v>
      </c>
      <c r="Q407" s="6">
        <v>129.80000000000001</v>
      </c>
      <c r="R407" s="33">
        <v>22.5</v>
      </c>
      <c r="S407" s="53">
        <v>0.81</v>
      </c>
      <c r="T407" s="6">
        <v>15</v>
      </c>
      <c r="U407" s="33">
        <v>4.51</v>
      </c>
      <c r="V407" s="53">
        <v>0.7</v>
      </c>
      <c r="W407" s="6">
        <v>15947</v>
      </c>
      <c r="X407" s="7">
        <f t="shared" si="261"/>
        <v>2.3195636363636365</v>
      </c>
      <c r="Y407" s="79">
        <f t="shared" si="262"/>
        <v>0.25371428571428573</v>
      </c>
      <c r="Z407" s="80">
        <f t="shared" si="263"/>
        <v>94.572000000000003</v>
      </c>
      <c r="AA407" s="81">
        <f t="shared" si="264"/>
        <v>0.27020571428571427</v>
      </c>
      <c r="AB407" s="82">
        <f t="shared" si="265"/>
        <v>176.04599999999999</v>
      </c>
      <c r="AC407" s="81">
        <f t="shared" si="266"/>
        <v>0.50298857142857145</v>
      </c>
      <c r="AD407" s="101">
        <f t="shared" si="267"/>
        <v>2347.2800000000002</v>
      </c>
    </row>
    <row r="408" spans="1:30" x14ac:dyDescent="0.25">
      <c r="A408" s="38" t="s">
        <v>25</v>
      </c>
      <c r="B408" s="6">
        <v>7051</v>
      </c>
      <c r="C408" s="6">
        <v>235</v>
      </c>
      <c r="D408" s="6">
        <v>326</v>
      </c>
      <c r="E408" s="6">
        <v>10</v>
      </c>
      <c r="F408" s="52">
        <v>0.97</v>
      </c>
      <c r="G408" s="6">
        <v>616</v>
      </c>
      <c r="H408" s="6">
        <v>9</v>
      </c>
      <c r="I408" s="52">
        <v>0.98</v>
      </c>
      <c r="J408" s="6">
        <v>1071</v>
      </c>
      <c r="K408" s="6">
        <v>57</v>
      </c>
      <c r="L408" s="52">
        <v>0.94</v>
      </c>
      <c r="M408" s="94">
        <v>8.39</v>
      </c>
      <c r="N408" s="94">
        <v>7.8800000000000008</v>
      </c>
      <c r="O408" s="6">
        <v>1947.2</v>
      </c>
      <c r="P408" s="6">
        <v>1500.2</v>
      </c>
      <c r="Q408" s="6">
        <v>130.4</v>
      </c>
      <c r="R408" s="33">
        <v>16.100000000000001</v>
      </c>
      <c r="S408" s="53">
        <v>0.87</v>
      </c>
      <c r="T408" s="6">
        <v>14.2</v>
      </c>
      <c r="U408" s="33">
        <v>5.59</v>
      </c>
      <c r="V408" s="53">
        <v>0.61</v>
      </c>
      <c r="W408" s="6">
        <v>18539</v>
      </c>
      <c r="X408" s="7">
        <f t="shared" si="261"/>
        <v>2.6292724436250179</v>
      </c>
      <c r="Y408" s="79">
        <f t="shared" si="262"/>
        <v>0.26857142857142857</v>
      </c>
      <c r="Z408" s="80">
        <f t="shared" si="263"/>
        <v>76.61</v>
      </c>
      <c r="AA408" s="81">
        <f t="shared" si="264"/>
        <v>0.21888571428571429</v>
      </c>
      <c r="AB408" s="82">
        <f t="shared" si="265"/>
        <v>144.76</v>
      </c>
      <c r="AC408" s="81">
        <f t="shared" si="266"/>
        <v>0.41359999999999997</v>
      </c>
      <c r="AD408" s="101">
        <f t="shared" si="267"/>
        <v>1930.1333333333334</v>
      </c>
    </row>
    <row r="409" spans="1:30" x14ac:dyDescent="0.25">
      <c r="A409" s="38" t="s">
        <v>26</v>
      </c>
      <c r="B409" s="6">
        <v>7002</v>
      </c>
      <c r="C409" s="6">
        <v>226</v>
      </c>
      <c r="D409" s="6">
        <v>397</v>
      </c>
      <c r="E409" s="6">
        <v>6</v>
      </c>
      <c r="F409" s="52">
        <v>0.98</v>
      </c>
      <c r="G409" s="6">
        <v>605</v>
      </c>
      <c r="H409" s="6">
        <v>5</v>
      </c>
      <c r="I409" s="52">
        <v>0.99</v>
      </c>
      <c r="J409" s="6">
        <v>1216</v>
      </c>
      <c r="K409" s="6">
        <v>37</v>
      </c>
      <c r="L409" s="52">
        <v>0.96</v>
      </c>
      <c r="M409" s="94">
        <v>8.0499999999999989</v>
      </c>
      <c r="N409" s="94">
        <v>7.8466666666666667</v>
      </c>
      <c r="O409" s="6">
        <v>2287.5</v>
      </c>
      <c r="P409" s="6">
        <v>1704.6666666666667</v>
      </c>
      <c r="Q409" s="6">
        <v>110.4</v>
      </c>
      <c r="R409" s="33">
        <v>15.5</v>
      </c>
      <c r="S409" s="53">
        <v>0.86</v>
      </c>
      <c r="T409" s="6">
        <v>13.4</v>
      </c>
      <c r="U409" s="33">
        <v>6.74</v>
      </c>
      <c r="V409" s="53">
        <v>0.47</v>
      </c>
      <c r="W409" s="6">
        <v>15936</v>
      </c>
      <c r="X409" s="7">
        <f t="shared" si="261"/>
        <v>2.2759211653813196</v>
      </c>
      <c r="Y409" s="79">
        <f t="shared" si="262"/>
        <v>0.25828571428571429</v>
      </c>
      <c r="Z409" s="80">
        <f t="shared" si="263"/>
        <v>89.721999999999994</v>
      </c>
      <c r="AA409" s="81">
        <f t="shared" si="264"/>
        <v>0.25634857142857143</v>
      </c>
      <c r="AB409" s="82">
        <f t="shared" si="265"/>
        <v>136.72999999999999</v>
      </c>
      <c r="AC409" s="81">
        <f t="shared" si="266"/>
        <v>0.39065714285714281</v>
      </c>
      <c r="AD409" s="101">
        <f t="shared" si="267"/>
        <v>1823.0666666666666</v>
      </c>
    </row>
    <row r="410" spans="1:30" x14ac:dyDescent="0.25">
      <c r="A410" s="38" t="s">
        <v>27</v>
      </c>
      <c r="B410" s="6">
        <v>7036</v>
      </c>
      <c r="C410" s="6">
        <v>227</v>
      </c>
      <c r="D410" s="6">
        <v>485</v>
      </c>
      <c r="E410" s="6">
        <v>6</v>
      </c>
      <c r="F410" s="52">
        <v>0.99</v>
      </c>
      <c r="G410" s="6">
        <v>625</v>
      </c>
      <c r="H410" s="6">
        <v>6</v>
      </c>
      <c r="I410" s="52">
        <v>0.99</v>
      </c>
      <c r="J410" s="6">
        <v>1305</v>
      </c>
      <c r="K410" s="6">
        <v>31</v>
      </c>
      <c r="L410" s="52">
        <v>0.97</v>
      </c>
      <c r="M410" s="94">
        <v>7.6775000000000002</v>
      </c>
      <c r="N410" s="94">
        <v>7.8424999999999994</v>
      </c>
      <c r="O410" s="6">
        <v>2017.25</v>
      </c>
      <c r="P410" s="6">
        <v>1413.25</v>
      </c>
      <c r="Q410" s="6">
        <v>107.1</v>
      </c>
      <c r="R410" s="33">
        <v>11.4</v>
      </c>
      <c r="S410" s="53">
        <v>0.89</v>
      </c>
      <c r="T410" s="6">
        <v>14.9</v>
      </c>
      <c r="U410" s="33">
        <v>5.62</v>
      </c>
      <c r="V410" s="53">
        <v>0.62</v>
      </c>
      <c r="W410" s="6">
        <v>17912</v>
      </c>
      <c r="X410" s="7">
        <f t="shared" si="261"/>
        <v>2.5457646389994313</v>
      </c>
      <c r="Y410" s="79">
        <f t="shared" si="262"/>
        <v>0.25942857142857145</v>
      </c>
      <c r="Z410" s="80">
        <f t="shared" si="263"/>
        <v>110.095</v>
      </c>
      <c r="AA410" s="81">
        <f t="shared" si="264"/>
        <v>0.31455714285714287</v>
      </c>
      <c r="AB410" s="82">
        <f t="shared" si="265"/>
        <v>141.875</v>
      </c>
      <c r="AC410" s="81">
        <f t="shared" si="266"/>
        <v>0.40535714285714286</v>
      </c>
      <c r="AD410" s="101">
        <f t="shared" si="267"/>
        <v>1891.666666666667</v>
      </c>
    </row>
    <row r="411" spans="1:30" x14ac:dyDescent="0.25">
      <c r="A411" s="38" t="s">
        <v>28</v>
      </c>
      <c r="B411" s="6">
        <v>7545</v>
      </c>
      <c r="C411" s="6">
        <v>243</v>
      </c>
      <c r="D411" s="6">
        <v>701</v>
      </c>
      <c r="E411" s="6">
        <v>19</v>
      </c>
      <c r="F411" s="52">
        <v>0.97</v>
      </c>
      <c r="G411" s="6">
        <v>688</v>
      </c>
      <c r="H411" s="6">
        <v>10</v>
      </c>
      <c r="I411" s="52">
        <v>0.98</v>
      </c>
      <c r="J411" s="6">
        <v>1580</v>
      </c>
      <c r="K411" s="6">
        <v>60</v>
      </c>
      <c r="L411" s="52">
        <v>0.96</v>
      </c>
      <c r="M411" s="97">
        <v>7.4939999999999998</v>
      </c>
      <c r="N411" s="97">
        <v>7.7560000000000002</v>
      </c>
      <c r="O411" s="55">
        <v>2046.8</v>
      </c>
      <c r="P411" s="55">
        <v>1348.6</v>
      </c>
      <c r="Q411" s="6">
        <v>136</v>
      </c>
      <c r="R411" s="33">
        <v>11.1</v>
      </c>
      <c r="S411" s="53">
        <v>0.91</v>
      </c>
      <c r="T411" s="6">
        <v>16.899999999999999</v>
      </c>
      <c r="U411" s="33">
        <v>7.06</v>
      </c>
      <c r="V411" s="53">
        <v>0.57999999999999996</v>
      </c>
      <c r="W411" s="6">
        <v>18039</v>
      </c>
      <c r="X411" s="7">
        <f t="shared" si="261"/>
        <v>2.3908548707753479</v>
      </c>
      <c r="Y411" s="79">
        <f t="shared" si="262"/>
        <v>0.27771428571428569</v>
      </c>
      <c r="Z411" s="80">
        <f t="shared" si="263"/>
        <v>170.34299999999999</v>
      </c>
      <c r="AA411" s="81">
        <f t="shared" si="264"/>
        <v>0.48669428571428569</v>
      </c>
      <c r="AB411" s="82">
        <f t="shared" si="265"/>
        <v>167.184</v>
      </c>
      <c r="AC411" s="81">
        <f t="shared" si="266"/>
        <v>0.47766857142857144</v>
      </c>
      <c r="AD411" s="101">
        <f t="shared" si="267"/>
        <v>2229.1200000000003</v>
      </c>
    </row>
    <row r="412" spans="1:30" x14ac:dyDescent="0.25">
      <c r="A412" s="38" t="s">
        <v>29</v>
      </c>
      <c r="B412" s="6">
        <v>8837</v>
      </c>
      <c r="C412" s="6">
        <v>285</v>
      </c>
      <c r="D412" s="6">
        <v>656</v>
      </c>
      <c r="E412" s="6">
        <v>32</v>
      </c>
      <c r="F412" s="52">
        <v>0.93</v>
      </c>
      <c r="G412" s="6">
        <v>620</v>
      </c>
      <c r="H412" s="6">
        <v>16</v>
      </c>
      <c r="I412" s="52">
        <v>0.97</v>
      </c>
      <c r="J412" s="6">
        <v>1629</v>
      </c>
      <c r="K412" s="6">
        <v>86</v>
      </c>
      <c r="L412" s="52">
        <v>0.93</v>
      </c>
      <c r="M412" s="94">
        <v>7.5074999999999994</v>
      </c>
      <c r="N412" s="94">
        <v>7.6949999999999994</v>
      </c>
      <c r="O412" s="6">
        <v>1842.5</v>
      </c>
      <c r="P412" s="6">
        <v>1324.5</v>
      </c>
      <c r="Q412" s="6">
        <v>93.6</v>
      </c>
      <c r="R412" s="33">
        <v>8.8000000000000007</v>
      </c>
      <c r="S412" s="53">
        <v>0.91</v>
      </c>
      <c r="T412" s="6">
        <v>16.8</v>
      </c>
      <c r="U412" s="33">
        <v>5.72</v>
      </c>
      <c r="V412" s="53">
        <v>0.66</v>
      </c>
      <c r="W412" s="6">
        <v>19228</v>
      </c>
      <c r="X412" s="7">
        <f t="shared" si="261"/>
        <v>2.1758515333257895</v>
      </c>
      <c r="Y412" s="79">
        <f t="shared" si="262"/>
        <v>0.32571428571428573</v>
      </c>
      <c r="Z412" s="80">
        <f t="shared" si="263"/>
        <v>186.96</v>
      </c>
      <c r="AA412" s="81">
        <f t="shared" si="264"/>
        <v>0.53417142857142863</v>
      </c>
      <c r="AB412" s="82">
        <f t="shared" si="265"/>
        <v>176.7</v>
      </c>
      <c r="AC412" s="81">
        <f t="shared" si="266"/>
        <v>0.50485714285714278</v>
      </c>
      <c r="AD412" s="101">
        <f t="shared" si="267"/>
        <v>2356</v>
      </c>
    </row>
    <row r="413" spans="1:30" x14ac:dyDescent="0.25">
      <c r="A413" s="38" t="s">
        <v>30</v>
      </c>
      <c r="B413" s="6">
        <v>8747</v>
      </c>
      <c r="C413" s="6">
        <v>292</v>
      </c>
      <c r="D413" s="6">
        <v>297</v>
      </c>
      <c r="E413" s="6">
        <v>31</v>
      </c>
      <c r="F413" s="52">
        <v>0.89</v>
      </c>
      <c r="G413" s="6">
        <v>490</v>
      </c>
      <c r="H413" s="6">
        <v>17</v>
      </c>
      <c r="I413" s="52">
        <v>0.96</v>
      </c>
      <c r="J413" s="6">
        <v>896</v>
      </c>
      <c r="K413" s="6">
        <v>71</v>
      </c>
      <c r="L413" s="52">
        <v>0.91</v>
      </c>
      <c r="M413" s="94">
        <v>7.7724999999999991</v>
      </c>
      <c r="N413" s="94">
        <v>7.9450000000000003</v>
      </c>
      <c r="O413" s="6">
        <v>1810.5</v>
      </c>
      <c r="P413" s="6">
        <v>1397</v>
      </c>
      <c r="Q413" s="6">
        <v>75.5</v>
      </c>
      <c r="R413" s="33">
        <v>90</v>
      </c>
      <c r="S413" s="53">
        <v>0.87</v>
      </c>
      <c r="T413" s="6">
        <v>13.2</v>
      </c>
      <c r="U413" s="33">
        <v>5.1100000000000003</v>
      </c>
      <c r="V413" s="53">
        <v>0.59</v>
      </c>
      <c r="W413" s="6">
        <v>18307</v>
      </c>
      <c r="X413" s="7">
        <f t="shared" si="261"/>
        <v>2.0929461529667313</v>
      </c>
      <c r="Y413" s="79">
        <f t="shared" si="262"/>
        <v>0.33371428571428574</v>
      </c>
      <c r="Z413" s="80">
        <f t="shared" si="263"/>
        <v>86.724000000000004</v>
      </c>
      <c r="AA413" s="81">
        <f t="shared" si="264"/>
        <v>0.24778285714285717</v>
      </c>
      <c r="AB413" s="82">
        <f t="shared" si="265"/>
        <v>143.08000000000001</v>
      </c>
      <c r="AC413" s="81">
        <f t="shared" si="266"/>
        <v>0.40880000000000005</v>
      </c>
      <c r="AD413" s="101">
        <f t="shared" si="267"/>
        <v>1907.7333333333336</v>
      </c>
    </row>
    <row r="414" spans="1:30" x14ac:dyDescent="0.25">
      <c r="A414" s="38" t="s">
        <v>31</v>
      </c>
      <c r="B414" s="6">
        <v>11167</v>
      </c>
      <c r="C414" s="6">
        <v>360</v>
      </c>
      <c r="D414" s="6">
        <v>269</v>
      </c>
      <c r="E414" s="6">
        <v>30</v>
      </c>
      <c r="F414" s="52">
        <v>0.82</v>
      </c>
      <c r="G414" s="6">
        <v>466</v>
      </c>
      <c r="H414" s="6">
        <v>17</v>
      </c>
      <c r="I414" s="52">
        <v>0.96</v>
      </c>
      <c r="J414" s="6">
        <v>880</v>
      </c>
      <c r="K414" s="6">
        <v>71</v>
      </c>
      <c r="L414" s="52">
        <v>0.91</v>
      </c>
      <c r="M414" s="94">
        <v>7.7900000000000009</v>
      </c>
      <c r="N414" s="94">
        <v>7.7620000000000005</v>
      </c>
      <c r="O414" s="6">
        <v>1933.2</v>
      </c>
      <c r="P414" s="6">
        <v>1400.8</v>
      </c>
      <c r="Q414" s="6">
        <v>90.7</v>
      </c>
      <c r="R414" s="33">
        <v>11.3</v>
      </c>
      <c r="S414" s="53">
        <v>0.87</v>
      </c>
      <c r="T414" s="6">
        <v>12.5</v>
      </c>
      <c r="U414" s="33">
        <v>6</v>
      </c>
      <c r="V414" s="53">
        <v>0.48</v>
      </c>
      <c r="W414" s="6">
        <v>15862</v>
      </c>
      <c r="X414" s="7">
        <f t="shared" si="261"/>
        <v>1.4204352108892271</v>
      </c>
      <c r="Y414" s="79">
        <f t="shared" si="262"/>
        <v>0.41142857142857142</v>
      </c>
      <c r="Z414" s="80">
        <f t="shared" si="263"/>
        <v>96.84</v>
      </c>
      <c r="AA414" s="81">
        <f t="shared" si="264"/>
        <v>0.27668571428571431</v>
      </c>
      <c r="AB414" s="82">
        <f t="shared" si="265"/>
        <v>167.76</v>
      </c>
      <c r="AC414" s="81">
        <f t="shared" si="266"/>
        <v>0.47931428571428569</v>
      </c>
      <c r="AD414" s="101">
        <f t="shared" si="267"/>
        <v>2236.8000000000002</v>
      </c>
    </row>
    <row r="415" spans="1:30" x14ac:dyDescent="0.25">
      <c r="A415" s="38" t="s">
        <v>32</v>
      </c>
      <c r="B415" s="6">
        <v>8131</v>
      </c>
      <c r="C415" s="6">
        <v>271</v>
      </c>
      <c r="D415" s="6">
        <v>307</v>
      </c>
      <c r="E415" s="6">
        <v>37</v>
      </c>
      <c r="F415" s="52">
        <v>0.88</v>
      </c>
      <c r="G415" s="6">
        <v>535</v>
      </c>
      <c r="H415" s="6">
        <v>25</v>
      </c>
      <c r="I415" s="52">
        <v>0.95</v>
      </c>
      <c r="J415" s="6">
        <v>1287</v>
      </c>
      <c r="K415" s="6">
        <v>96</v>
      </c>
      <c r="L415" s="52">
        <v>0.93</v>
      </c>
      <c r="M415" s="94">
        <v>8.1199999999999992</v>
      </c>
      <c r="N415" s="94">
        <v>7.8266666666666653</v>
      </c>
      <c r="O415" s="6">
        <v>2533.3333333333335</v>
      </c>
      <c r="P415" s="6">
        <v>1685</v>
      </c>
      <c r="Q415" s="6">
        <v>100.3</v>
      </c>
      <c r="R415" s="33">
        <v>26.7</v>
      </c>
      <c r="S415" s="53">
        <v>0.73</v>
      </c>
      <c r="T415" s="6">
        <v>16.2</v>
      </c>
      <c r="U415" s="33">
        <v>6.07</v>
      </c>
      <c r="V415" s="53">
        <v>0.62</v>
      </c>
      <c r="W415" s="6">
        <v>13379</v>
      </c>
      <c r="X415" s="7">
        <f t="shared" si="261"/>
        <v>1.6454310662895093</v>
      </c>
      <c r="Y415" s="79">
        <f t="shared" si="262"/>
        <v>0.30971428571428572</v>
      </c>
      <c r="Z415" s="80">
        <f t="shared" si="263"/>
        <v>83.197000000000003</v>
      </c>
      <c r="AA415" s="81">
        <f t="shared" si="264"/>
        <v>0.2377057142857143</v>
      </c>
      <c r="AB415" s="82">
        <f t="shared" si="265"/>
        <v>144.98500000000001</v>
      </c>
      <c r="AC415" s="81">
        <f t="shared" si="266"/>
        <v>0.41424285714285719</v>
      </c>
      <c r="AD415" s="101">
        <f t="shared" si="267"/>
        <v>1933.1333333333334</v>
      </c>
    </row>
    <row r="416" spans="1:30" ht="13" thickBot="1" x14ac:dyDescent="0.3">
      <c r="A416" s="38" t="s">
        <v>33</v>
      </c>
      <c r="B416" s="6">
        <v>11072</v>
      </c>
      <c r="C416" s="6">
        <v>357</v>
      </c>
      <c r="D416" s="6">
        <v>287</v>
      </c>
      <c r="E416" s="6">
        <v>32</v>
      </c>
      <c r="F416" s="52">
        <v>0.87</v>
      </c>
      <c r="G416" s="6">
        <v>394</v>
      </c>
      <c r="H416" s="6">
        <v>15</v>
      </c>
      <c r="I416" s="52">
        <v>0.96</v>
      </c>
      <c r="J416" s="6">
        <v>617</v>
      </c>
      <c r="K416" s="6">
        <v>84</v>
      </c>
      <c r="L416" s="52">
        <v>0.86</v>
      </c>
      <c r="M416" s="94">
        <v>7.9340000000000002</v>
      </c>
      <c r="N416" s="94">
        <v>8.0019999999999989</v>
      </c>
      <c r="O416" s="6">
        <v>2118.4</v>
      </c>
      <c r="P416" s="6">
        <v>1521.2</v>
      </c>
      <c r="Q416" s="6">
        <v>60.4</v>
      </c>
      <c r="R416" s="33">
        <v>22.4</v>
      </c>
      <c r="S416" s="53">
        <v>0.64</v>
      </c>
      <c r="T416" s="6">
        <v>10.3</v>
      </c>
      <c r="U416" s="33">
        <v>4.1900000000000004</v>
      </c>
      <c r="V416" s="53">
        <v>0.54</v>
      </c>
      <c r="W416" s="6">
        <v>15221</v>
      </c>
      <c r="X416" s="7">
        <f t="shared" si="261"/>
        <v>1.3747290462427746</v>
      </c>
      <c r="Y416" s="79">
        <f t="shared" si="262"/>
        <v>0.40799999999999997</v>
      </c>
      <c r="Z416" s="80">
        <f t="shared" si="263"/>
        <v>102.459</v>
      </c>
      <c r="AA416" s="81">
        <f t="shared" si="264"/>
        <v>0.29274</v>
      </c>
      <c r="AB416" s="82">
        <f t="shared" si="265"/>
        <v>140.65799999999999</v>
      </c>
      <c r="AC416" s="81">
        <f t="shared" si="266"/>
        <v>0.40187999999999996</v>
      </c>
      <c r="AD416" s="101">
        <f t="shared" si="267"/>
        <v>1875.44</v>
      </c>
    </row>
    <row r="417" spans="1:31" ht="13" thickTop="1" x14ac:dyDescent="0.25">
      <c r="A417" s="39" t="s">
        <v>124</v>
      </c>
      <c r="B417" s="40">
        <f>SUM(B405:B416)</f>
        <v>102295</v>
      </c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96"/>
      <c r="N417" s="96"/>
      <c r="O417" s="43"/>
      <c r="P417" s="43"/>
      <c r="Q417" s="41"/>
      <c r="R417" s="42"/>
      <c r="S417" s="41"/>
      <c r="T417" s="41"/>
      <c r="U417" s="42"/>
      <c r="V417" s="41"/>
      <c r="W417" s="40">
        <f>SUM(W405:W416)</f>
        <v>201956</v>
      </c>
      <c r="X417" s="41">
        <f>SUM(X405:X416)</f>
        <v>24.553240308717559</v>
      </c>
      <c r="Y417" s="83"/>
      <c r="Z417" s="84"/>
      <c r="AA417" s="85"/>
      <c r="AB417" s="86"/>
      <c r="AC417" s="85"/>
      <c r="AD417" s="103"/>
    </row>
    <row r="418" spans="1:31" ht="13" thickBot="1" x14ac:dyDescent="0.3">
      <c r="A418" s="11" t="s">
        <v>125</v>
      </c>
      <c r="B418" s="12">
        <f t="shared" ref="B418:V418" si="268">AVERAGE(B405:B416)</f>
        <v>8524.5833333333339</v>
      </c>
      <c r="C418" s="12">
        <f t="shared" si="268"/>
        <v>279.33333333333331</v>
      </c>
      <c r="D418" s="12">
        <f t="shared" si="268"/>
        <v>404.83333333333331</v>
      </c>
      <c r="E418" s="12">
        <f t="shared" si="268"/>
        <v>18.5</v>
      </c>
      <c r="F418" s="54">
        <f>AVERAGE(F405:F416)</f>
        <v>0.93666666666666665</v>
      </c>
      <c r="G418" s="12">
        <f>AVERAGE(G405:G416)</f>
        <v>567.41666666666663</v>
      </c>
      <c r="H418" s="12">
        <f>AVERAGE(H405:H416)</f>
        <v>11.25</v>
      </c>
      <c r="I418" s="54">
        <f>AVERAGE(I405:I416)</f>
        <v>0.97583333333333344</v>
      </c>
      <c r="J418" s="12">
        <f t="shared" si="268"/>
        <v>1169.25</v>
      </c>
      <c r="K418" s="12">
        <f t="shared" si="268"/>
        <v>56.166666666666664</v>
      </c>
      <c r="L418" s="54">
        <f>AVERAGE(L405:L416)</f>
        <v>0.94249999999999989</v>
      </c>
      <c r="M418" s="26">
        <f t="shared" si="268"/>
        <v>7.9275416666666665</v>
      </c>
      <c r="N418" s="26">
        <f t="shared" si="268"/>
        <v>7.889444444444444</v>
      </c>
      <c r="O418" s="36">
        <f t="shared" si="268"/>
        <v>2071.598611111111</v>
      </c>
      <c r="P418" s="36">
        <f t="shared" si="268"/>
        <v>1487.0597222222223</v>
      </c>
      <c r="Q418" s="26">
        <f t="shared" si="268"/>
        <v>103.05833333333334</v>
      </c>
      <c r="R418" s="27">
        <f t="shared" si="268"/>
        <v>23.594999999999999</v>
      </c>
      <c r="S418" s="54">
        <f t="shared" si="268"/>
        <v>0.82166666666666677</v>
      </c>
      <c r="T418" s="26">
        <f t="shared" si="268"/>
        <v>13.925000000000002</v>
      </c>
      <c r="U418" s="27">
        <f t="shared" si="268"/>
        <v>5.4108333333333336</v>
      </c>
      <c r="V418" s="54">
        <f t="shared" si="268"/>
        <v>0.58666666666666678</v>
      </c>
      <c r="W418" s="12">
        <f>AVERAGE(W405:W416)</f>
        <v>16829.666666666668</v>
      </c>
      <c r="X418" s="26">
        <f>AVERAGE(X405:X416)</f>
        <v>2.0461033590597966</v>
      </c>
      <c r="Y418" s="79">
        <f t="shared" ref="Y418" si="269">C418/$C$2</f>
        <v>0.31923809523809521</v>
      </c>
      <c r="Z418" s="80">
        <f t="shared" ref="Z418" si="270">(C418*D418)/1000</f>
        <v>113.08344444444444</v>
      </c>
      <c r="AA418" s="87">
        <f t="shared" ref="AA418" si="271">(Z418)/$E$3</f>
        <v>0.32309555555555552</v>
      </c>
      <c r="AB418" s="82">
        <f t="shared" ref="AB418" si="272">(C418*G418)/1000</f>
        <v>158.49838888888888</v>
      </c>
      <c r="AC418" s="87">
        <f t="shared" ref="AC418" si="273">(AB418)/$G$3</f>
        <v>0.45285253968253969</v>
      </c>
      <c r="AD418" s="104">
        <f>AVERAGE(AD405:AD416)</f>
        <v>2052.2177777777779</v>
      </c>
    </row>
    <row r="419" spans="1:31" ht="13" thickTop="1" x14ac:dyDescent="0.25"/>
    <row r="420" spans="1:31" ht="13" thickBot="1" x14ac:dyDescent="0.3"/>
    <row r="421" spans="1:31" ht="13" thickTop="1" x14ac:dyDescent="0.25">
      <c r="A421" s="20" t="s">
        <v>5</v>
      </c>
      <c r="B421" s="21" t="s">
        <v>6</v>
      </c>
      <c r="C421" s="21" t="s">
        <v>6</v>
      </c>
      <c r="D421" s="32" t="s">
        <v>8</v>
      </c>
      <c r="E421" s="21" t="s">
        <v>9</v>
      </c>
      <c r="F421" s="21" t="s">
        <v>2</v>
      </c>
      <c r="G421" s="21" t="s">
        <v>10</v>
      </c>
      <c r="H421" s="21" t="s">
        <v>11</v>
      </c>
      <c r="I421" s="21" t="s">
        <v>3</v>
      </c>
      <c r="J421" s="21" t="s">
        <v>12</v>
      </c>
      <c r="K421" s="21" t="s">
        <v>13</v>
      </c>
      <c r="L421" s="21" t="s">
        <v>14</v>
      </c>
      <c r="M421" s="91" t="s">
        <v>66</v>
      </c>
      <c r="N421" s="92" t="s">
        <v>67</v>
      </c>
      <c r="O421" s="32" t="s">
        <v>68</v>
      </c>
      <c r="P421" s="21" t="s">
        <v>69</v>
      </c>
      <c r="Q421" s="21" t="s">
        <v>98</v>
      </c>
      <c r="R421" s="21" t="s">
        <v>99</v>
      </c>
      <c r="S421" s="22" t="s">
        <v>100</v>
      </c>
      <c r="T421" s="21" t="s">
        <v>101</v>
      </c>
      <c r="U421" s="21" t="s">
        <v>102</v>
      </c>
      <c r="V421" s="22" t="s">
        <v>103</v>
      </c>
      <c r="W421" s="22" t="s">
        <v>48</v>
      </c>
      <c r="X421" s="22" t="s">
        <v>41</v>
      </c>
      <c r="Y421" s="71" t="s">
        <v>49</v>
      </c>
      <c r="Z421" s="72" t="s">
        <v>50</v>
      </c>
      <c r="AA421" s="73" t="s">
        <v>51</v>
      </c>
      <c r="AB421" s="74" t="s">
        <v>49</v>
      </c>
      <c r="AC421" s="73" t="s">
        <v>49</v>
      </c>
      <c r="AD421" s="71" t="s">
        <v>148</v>
      </c>
    </row>
    <row r="422" spans="1:31" ht="13" thickBot="1" x14ac:dyDescent="0.3">
      <c r="A422" s="17" t="s">
        <v>126</v>
      </c>
      <c r="B422" s="18" t="s">
        <v>17</v>
      </c>
      <c r="C422" s="19" t="s">
        <v>18</v>
      </c>
      <c r="D422" s="18" t="s">
        <v>19</v>
      </c>
      <c r="E422" s="18" t="s">
        <v>19</v>
      </c>
      <c r="F422" s="23" t="s">
        <v>20</v>
      </c>
      <c r="G422" s="18" t="s">
        <v>19</v>
      </c>
      <c r="H422" s="18" t="s">
        <v>19</v>
      </c>
      <c r="I422" s="23" t="s">
        <v>20</v>
      </c>
      <c r="J422" s="18" t="s">
        <v>19</v>
      </c>
      <c r="K422" s="18" t="s">
        <v>19</v>
      </c>
      <c r="L422" s="23" t="s">
        <v>20</v>
      </c>
      <c r="M422" s="93"/>
      <c r="N422" s="93"/>
      <c r="O422" s="18"/>
      <c r="P422" s="18"/>
      <c r="Q422" s="17"/>
      <c r="R422" s="17"/>
      <c r="S422" s="23" t="s">
        <v>20</v>
      </c>
      <c r="T422" s="17"/>
      <c r="U422" s="17"/>
      <c r="V422" s="23" t="s">
        <v>20</v>
      </c>
      <c r="W422" s="19" t="s">
        <v>53</v>
      </c>
      <c r="X422" s="19" t="s">
        <v>21</v>
      </c>
      <c r="Y422" s="75" t="s">
        <v>6</v>
      </c>
      <c r="Z422" s="76" t="s">
        <v>54</v>
      </c>
      <c r="AA422" s="77" t="s">
        <v>55</v>
      </c>
      <c r="AB422" s="78" t="s">
        <v>56</v>
      </c>
      <c r="AC422" s="77" t="s">
        <v>57</v>
      </c>
      <c r="AD422" s="99" t="s">
        <v>149</v>
      </c>
    </row>
    <row r="423" spans="1:31" ht="13" thickTop="1" x14ac:dyDescent="0.25">
      <c r="A423" s="38" t="s">
        <v>22</v>
      </c>
      <c r="B423" s="6">
        <v>14054</v>
      </c>
      <c r="C423" s="6">
        <v>453</v>
      </c>
      <c r="D423" s="6">
        <v>358</v>
      </c>
      <c r="E423" s="6">
        <v>25</v>
      </c>
      <c r="F423" s="52">
        <v>0.9</v>
      </c>
      <c r="G423" s="6">
        <v>440</v>
      </c>
      <c r="H423" s="6">
        <v>19</v>
      </c>
      <c r="I423" s="52">
        <v>0.95</v>
      </c>
      <c r="J423" s="6">
        <v>954</v>
      </c>
      <c r="K423" s="6">
        <v>87</v>
      </c>
      <c r="L423" s="52">
        <v>0.87</v>
      </c>
      <c r="M423" s="94">
        <v>7.71</v>
      </c>
      <c r="N423" s="94">
        <v>7.8033333333333337</v>
      </c>
      <c r="O423" s="6">
        <v>1733.6666666666667</v>
      </c>
      <c r="P423" s="6">
        <v>1221</v>
      </c>
      <c r="Q423" s="6">
        <v>64.7</v>
      </c>
      <c r="R423" s="33">
        <v>25</v>
      </c>
      <c r="S423" s="53">
        <v>0.61</v>
      </c>
      <c r="T423" s="6">
        <v>9.6999999999999993</v>
      </c>
      <c r="U423" s="33">
        <v>5.66</v>
      </c>
      <c r="V423" s="53">
        <v>0.4</v>
      </c>
      <c r="W423" s="37">
        <v>15944</v>
      </c>
      <c r="X423" s="7">
        <f t="shared" ref="X423:X434" si="274">W423/B423</f>
        <v>1.1344812864664864</v>
      </c>
      <c r="Y423" s="79">
        <f>C423/$C$2</f>
        <v>0.51771428571428568</v>
      </c>
      <c r="Z423" s="80">
        <f>(C423*D423)/1000</f>
        <v>162.17400000000001</v>
      </c>
      <c r="AA423" s="81">
        <f>(Z423)/$E$3</f>
        <v>0.46335428571428572</v>
      </c>
      <c r="AB423" s="82">
        <f>(C423*G423)/1000</f>
        <v>199.32</v>
      </c>
      <c r="AC423" s="81">
        <f>(AB423)/$G$3</f>
        <v>0.56948571428571426</v>
      </c>
      <c r="AD423" s="101">
        <f>(0.8*C423*G423)/60</f>
        <v>2657.6000000000004</v>
      </c>
    </row>
    <row r="424" spans="1:31" x14ac:dyDescent="0.25">
      <c r="A424" s="38" t="s">
        <v>23</v>
      </c>
      <c r="B424" s="6">
        <v>8453</v>
      </c>
      <c r="C424" s="6">
        <v>291</v>
      </c>
      <c r="D424" s="6">
        <v>306</v>
      </c>
      <c r="E424" s="6">
        <v>22</v>
      </c>
      <c r="F424" s="52">
        <v>0.9</v>
      </c>
      <c r="G424" s="6">
        <v>418</v>
      </c>
      <c r="H424" s="6">
        <v>16</v>
      </c>
      <c r="I424" s="52">
        <v>0.95</v>
      </c>
      <c r="J424" s="6">
        <v>1182</v>
      </c>
      <c r="K424" s="6">
        <v>76</v>
      </c>
      <c r="L424" s="52">
        <v>0.9</v>
      </c>
      <c r="M424" s="94">
        <v>8.125</v>
      </c>
      <c r="N424" s="94">
        <v>7.9</v>
      </c>
      <c r="O424" s="6">
        <v>1509.5</v>
      </c>
      <c r="P424" s="6">
        <v>1085.25</v>
      </c>
      <c r="Q424" s="6">
        <v>78.599999999999994</v>
      </c>
      <c r="R424" s="33">
        <v>19.399999999999999</v>
      </c>
      <c r="S424" s="53">
        <v>0.7</v>
      </c>
      <c r="T424" s="6">
        <v>9.8000000000000007</v>
      </c>
      <c r="U424" s="33">
        <v>3.98</v>
      </c>
      <c r="V424" s="53">
        <v>0.55000000000000004</v>
      </c>
      <c r="W424" s="6">
        <v>15114</v>
      </c>
      <c r="X424" s="7">
        <f t="shared" si="274"/>
        <v>1.7880042588430143</v>
      </c>
      <c r="Y424" s="79">
        <f t="shared" ref="Y424:Y434" si="275">C424/$C$2</f>
        <v>0.33257142857142857</v>
      </c>
      <c r="Z424" s="80">
        <f t="shared" ref="Z424:Z434" si="276">(C424*D424)/1000</f>
        <v>89.046000000000006</v>
      </c>
      <c r="AA424" s="81">
        <f t="shared" ref="AA424:AA434" si="277">(Z424)/$E$3</f>
        <v>0.2544171428571429</v>
      </c>
      <c r="AB424" s="82">
        <f t="shared" ref="AB424:AB434" si="278">(C424*G424)/1000</f>
        <v>121.63800000000001</v>
      </c>
      <c r="AC424" s="81">
        <f t="shared" ref="AC424:AC434" si="279">(AB424)/$G$3</f>
        <v>0.34753714285714288</v>
      </c>
      <c r="AD424" s="101">
        <f t="shared" ref="AD424:AD434" si="280">(0.8*C424*G424)/60</f>
        <v>1621.8400000000001</v>
      </c>
    </row>
    <row r="425" spans="1:31" x14ac:dyDescent="0.25">
      <c r="A425" s="38" t="s">
        <v>24</v>
      </c>
      <c r="B425" s="6">
        <v>9175</v>
      </c>
      <c r="C425" s="6">
        <v>296</v>
      </c>
      <c r="D425" s="6">
        <v>338</v>
      </c>
      <c r="E425" s="6">
        <v>28</v>
      </c>
      <c r="F425" s="52">
        <v>0.89</v>
      </c>
      <c r="G425" s="6">
        <v>596</v>
      </c>
      <c r="H425" s="6">
        <v>17</v>
      </c>
      <c r="I425" s="52">
        <v>0.97</v>
      </c>
      <c r="J425" s="6">
        <v>1064</v>
      </c>
      <c r="K425" s="6">
        <v>81</v>
      </c>
      <c r="L425" s="52">
        <v>0.92</v>
      </c>
      <c r="M425" s="94">
        <v>7.7879999999999994</v>
      </c>
      <c r="N425" s="94">
        <v>7.9539999999999988</v>
      </c>
      <c r="O425" s="6">
        <v>1636.2</v>
      </c>
      <c r="P425" s="6">
        <v>1265.5999999999999</v>
      </c>
      <c r="Q425" s="6">
        <v>80</v>
      </c>
      <c r="R425" s="33">
        <v>10.9</v>
      </c>
      <c r="S425" s="53">
        <v>0.85</v>
      </c>
      <c r="T425" s="6">
        <v>13.6</v>
      </c>
      <c r="U425" s="33">
        <v>5.14</v>
      </c>
      <c r="V425" s="53">
        <v>0.62</v>
      </c>
      <c r="W425" s="6">
        <v>17323</v>
      </c>
      <c r="X425" s="7">
        <f t="shared" si="274"/>
        <v>1.8880653950953679</v>
      </c>
      <c r="Y425" s="79">
        <f t="shared" si="275"/>
        <v>0.3382857142857143</v>
      </c>
      <c r="Z425" s="80">
        <f t="shared" si="276"/>
        <v>100.048</v>
      </c>
      <c r="AA425" s="81">
        <f t="shared" si="277"/>
        <v>0.28585142857142859</v>
      </c>
      <c r="AB425" s="82">
        <f t="shared" si="278"/>
        <v>176.416</v>
      </c>
      <c r="AC425" s="81">
        <f t="shared" si="279"/>
        <v>0.50404571428571432</v>
      </c>
      <c r="AD425" s="101">
        <f t="shared" si="280"/>
        <v>2352.2133333333336</v>
      </c>
    </row>
    <row r="426" spans="1:31" x14ac:dyDescent="0.25">
      <c r="A426" s="38" t="s">
        <v>25</v>
      </c>
      <c r="B426" s="6">
        <v>15608</v>
      </c>
      <c r="C426" s="6">
        <v>520</v>
      </c>
      <c r="D426" s="6">
        <v>183</v>
      </c>
      <c r="E426" s="6">
        <v>13</v>
      </c>
      <c r="F426" s="52">
        <v>0.91</v>
      </c>
      <c r="G426" s="6">
        <v>410</v>
      </c>
      <c r="H426" s="6">
        <v>8</v>
      </c>
      <c r="I426" s="52">
        <v>0.97</v>
      </c>
      <c r="J426" s="6">
        <v>839</v>
      </c>
      <c r="K426" s="6">
        <v>44</v>
      </c>
      <c r="L426" s="52">
        <v>0.89</v>
      </c>
      <c r="M426" s="94">
        <v>7.5525000000000002</v>
      </c>
      <c r="N426" s="94">
        <v>7.69</v>
      </c>
      <c r="O426" s="6">
        <v>1003.25</v>
      </c>
      <c r="P426" s="6">
        <v>945</v>
      </c>
      <c r="Q426" s="6">
        <v>48</v>
      </c>
      <c r="R426" s="33">
        <v>11</v>
      </c>
      <c r="S426" s="53">
        <v>0.85</v>
      </c>
      <c r="T426" s="6">
        <v>9.1</v>
      </c>
      <c r="U426" s="33">
        <v>3.75</v>
      </c>
      <c r="V426" s="53">
        <v>0.56000000000000005</v>
      </c>
      <c r="W426" s="6">
        <v>16823</v>
      </c>
      <c r="X426" s="7">
        <f t="shared" si="274"/>
        <v>1.0778446950281906</v>
      </c>
      <c r="Y426" s="79">
        <f t="shared" si="275"/>
        <v>0.59428571428571431</v>
      </c>
      <c r="Z426" s="80">
        <f t="shared" si="276"/>
        <v>95.16</v>
      </c>
      <c r="AA426" s="81">
        <f t="shared" si="277"/>
        <v>0.27188571428571429</v>
      </c>
      <c r="AB426" s="82">
        <f t="shared" si="278"/>
        <v>213.2</v>
      </c>
      <c r="AC426" s="81">
        <f t="shared" si="279"/>
        <v>0.6091428571428571</v>
      </c>
      <c r="AD426" s="101">
        <f t="shared" si="280"/>
        <v>2842.6666666666665</v>
      </c>
    </row>
    <row r="427" spans="1:31" x14ac:dyDescent="0.25">
      <c r="A427" s="38" t="s">
        <v>26</v>
      </c>
      <c r="B427" s="6">
        <v>8556</v>
      </c>
      <c r="C427" s="6">
        <v>276</v>
      </c>
      <c r="D427" s="6">
        <v>280</v>
      </c>
      <c r="E427" s="6">
        <v>12</v>
      </c>
      <c r="F427" s="52">
        <v>0.94</v>
      </c>
      <c r="G427" s="6">
        <v>588</v>
      </c>
      <c r="H427" s="6">
        <v>11</v>
      </c>
      <c r="I427" s="52">
        <v>0.98</v>
      </c>
      <c r="J427" s="6">
        <v>1234</v>
      </c>
      <c r="K427" s="6">
        <v>36</v>
      </c>
      <c r="L427" s="52">
        <v>0.96</v>
      </c>
      <c r="M427" s="94">
        <v>7.0975000000000001</v>
      </c>
      <c r="N427" s="94">
        <v>7.72</v>
      </c>
      <c r="O427" s="6">
        <v>1606.75</v>
      </c>
      <c r="P427" s="6">
        <v>1340</v>
      </c>
      <c r="Q427" s="6">
        <v>48.1</v>
      </c>
      <c r="R427" s="33">
        <v>8.4</v>
      </c>
      <c r="S427" s="53">
        <v>0.77</v>
      </c>
      <c r="T427" s="6">
        <v>11.1</v>
      </c>
      <c r="U427" s="33">
        <v>3.78</v>
      </c>
      <c r="V427" s="53">
        <v>0.66</v>
      </c>
      <c r="W427" s="6">
        <v>17068</v>
      </c>
      <c r="X427" s="7">
        <f t="shared" si="274"/>
        <v>1.994857410004675</v>
      </c>
      <c r="Y427" s="79">
        <f t="shared" si="275"/>
        <v>0.31542857142857145</v>
      </c>
      <c r="Z427" s="80">
        <f t="shared" si="276"/>
        <v>77.28</v>
      </c>
      <c r="AA427" s="81">
        <f t="shared" si="277"/>
        <v>0.2208</v>
      </c>
      <c r="AB427" s="82">
        <f t="shared" si="278"/>
        <v>162.28800000000001</v>
      </c>
      <c r="AC427" s="81">
        <f t="shared" si="279"/>
        <v>0.46368000000000004</v>
      </c>
      <c r="AD427" s="101">
        <f t="shared" si="280"/>
        <v>2163.84</v>
      </c>
    </row>
    <row r="428" spans="1:31" x14ac:dyDescent="0.25">
      <c r="A428" s="38" t="s">
        <v>27</v>
      </c>
      <c r="B428" s="6">
        <v>6476</v>
      </c>
      <c r="C428" s="6">
        <v>216</v>
      </c>
      <c r="D428" s="6">
        <v>218</v>
      </c>
      <c r="E428" s="6">
        <v>18</v>
      </c>
      <c r="F428" s="52">
        <v>0.89</v>
      </c>
      <c r="G428" s="6">
        <v>350</v>
      </c>
      <c r="H428" s="6">
        <v>13</v>
      </c>
      <c r="I428" s="52">
        <v>0.96</v>
      </c>
      <c r="J428" s="6">
        <v>656</v>
      </c>
      <c r="K428" s="6">
        <v>47</v>
      </c>
      <c r="L428" s="52">
        <v>0.92</v>
      </c>
      <c r="M428" s="94">
        <v>7.6260000000000003</v>
      </c>
      <c r="N428" s="94">
        <v>7.8599999999999994</v>
      </c>
      <c r="O428" s="6">
        <v>1755</v>
      </c>
      <c r="P428" s="6">
        <v>1194.5999999999999</v>
      </c>
      <c r="Q428" s="6">
        <v>86.1</v>
      </c>
      <c r="R428" s="33">
        <v>6.1</v>
      </c>
      <c r="S428" s="53">
        <v>0.93</v>
      </c>
      <c r="T428" s="6">
        <v>10.9</v>
      </c>
      <c r="U428" s="33">
        <v>4.3099999999999996</v>
      </c>
      <c r="V428" s="53">
        <v>0.59</v>
      </c>
      <c r="W428" s="6">
        <v>16929</v>
      </c>
      <c r="X428" s="7">
        <f t="shared" si="274"/>
        <v>2.6141136504014826</v>
      </c>
      <c r="Y428" s="79">
        <f t="shared" si="275"/>
        <v>0.24685714285714286</v>
      </c>
      <c r="Z428" s="80">
        <f t="shared" si="276"/>
        <v>47.088000000000001</v>
      </c>
      <c r="AA428" s="81">
        <f t="shared" si="277"/>
        <v>0.13453714285714286</v>
      </c>
      <c r="AB428" s="82">
        <f t="shared" si="278"/>
        <v>75.599999999999994</v>
      </c>
      <c r="AC428" s="81">
        <f t="shared" si="279"/>
        <v>0.216</v>
      </c>
      <c r="AD428" s="101">
        <f t="shared" si="280"/>
        <v>1008.0000000000001</v>
      </c>
    </row>
    <row r="429" spans="1:31" x14ac:dyDescent="0.25">
      <c r="A429" s="38" t="s">
        <v>28</v>
      </c>
      <c r="B429" s="57">
        <v>5126</v>
      </c>
      <c r="C429" s="6">
        <v>171</v>
      </c>
      <c r="D429" s="6">
        <v>273</v>
      </c>
      <c r="E429" s="6">
        <v>10</v>
      </c>
      <c r="F429" s="52">
        <v>0.95</v>
      </c>
      <c r="G429" s="6">
        <v>367</v>
      </c>
      <c r="H429" s="6">
        <v>10</v>
      </c>
      <c r="I429" s="52">
        <v>0.97</v>
      </c>
      <c r="J429" s="6">
        <v>753</v>
      </c>
      <c r="K429" s="6">
        <v>48</v>
      </c>
      <c r="L429" s="52">
        <v>0.93</v>
      </c>
      <c r="M429" s="97">
        <v>7.5733333333333333</v>
      </c>
      <c r="N429" s="97">
        <v>7.73</v>
      </c>
      <c r="O429" s="55">
        <v>1646.6666666666667</v>
      </c>
      <c r="P429" s="55">
        <v>1214</v>
      </c>
      <c r="Q429" s="6">
        <v>80.900000000000006</v>
      </c>
      <c r="R429" s="33">
        <v>5.9</v>
      </c>
      <c r="S429" s="53">
        <v>0.93</v>
      </c>
      <c r="T429" s="6">
        <v>11.7</v>
      </c>
      <c r="U429" s="33">
        <v>4.8</v>
      </c>
      <c r="V429" s="53">
        <v>0.59</v>
      </c>
      <c r="W429" s="57">
        <v>21821</v>
      </c>
      <c r="X429" s="7">
        <f t="shared" si="274"/>
        <v>4.2569254779555212</v>
      </c>
      <c r="Y429" s="79">
        <f t="shared" si="275"/>
        <v>0.19542857142857142</v>
      </c>
      <c r="Z429" s="80">
        <f t="shared" si="276"/>
        <v>46.683</v>
      </c>
      <c r="AA429" s="81">
        <f t="shared" si="277"/>
        <v>0.13338</v>
      </c>
      <c r="AB429" s="82">
        <f t="shared" si="278"/>
        <v>62.756999999999998</v>
      </c>
      <c r="AC429" s="81">
        <f t="shared" si="279"/>
        <v>0.17930571428571429</v>
      </c>
      <c r="AD429" s="101">
        <f t="shared" si="280"/>
        <v>836.7600000000001</v>
      </c>
      <c r="AE429" t="s">
        <v>127</v>
      </c>
    </row>
    <row r="430" spans="1:31" x14ac:dyDescent="0.25">
      <c r="A430" s="38" t="s">
        <v>29</v>
      </c>
      <c r="B430" s="6">
        <v>5621</v>
      </c>
      <c r="C430" s="6">
        <v>181</v>
      </c>
      <c r="D430" s="6">
        <v>300</v>
      </c>
      <c r="E430" s="6">
        <v>19</v>
      </c>
      <c r="F430" s="52">
        <v>0.92</v>
      </c>
      <c r="G430" s="6">
        <v>412</v>
      </c>
      <c r="H430" s="6">
        <v>16</v>
      </c>
      <c r="I430" s="52">
        <v>0.95</v>
      </c>
      <c r="J430" s="6">
        <v>792</v>
      </c>
      <c r="K430" s="6">
        <v>62</v>
      </c>
      <c r="L430" s="52">
        <v>0.91</v>
      </c>
      <c r="M430" s="94">
        <v>7.3800000000000008</v>
      </c>
      <c r="N430" s="94">
        <v>7.3280000000000003</v>
      </c>
      <c r="O430" s="6">
        <v>1748.2</v>
      </c>
      <c r="P430" s="6">
        <v>1258.2</v>
      </c>
      <c r="Q430" s="6">
        <v>98.8</v>
      </c>
      <c r="R430" s="33">
        <v>12.4</v>
      </c>
      <c r="S430" s="53">
        <v>0.87</v>
      </c>
      <c r="T430" s="6">
        <v>14.4</v>
      </c>
      <c r="U430" s="33">
        <v>4.4800000000000004</v>
      </c>
      <c r="V430" s="53">
        <v>0.69</v>
      </c>
      <c r="W430" s="6">
        <v>18032</v>
      </c>
      <c r="X430" s="7">
        <f t="shared" si="274"/>
        <v>3.2079701120797011</v>
      </c>
      <c r="Y430" s="79">
        <f t="shared" si="275"/>
        <v>0.20685714285714285</v>
      </c>
      <c r="Z430" s="80">
        <f t="shared" si="276"/>
        <v>54.3</v>
      </c>
      <c r="AA430" s="81">
        <f t="shared" si="277"/>
        <v>0.15514285714285714</v>
      </c>
      <c r="AB430" s="82">
        <f t="shared" si="278"/>
        <v>74.572000000000003</v>
      </c>
      <c r="AC430" s="81">
        <f t="shared" si="279"/>
        <v>0.21306285714285714</v>
      </c>
      <c r="AD430" s="101">
        <f t="shared" si="280"/>
        <v>994.29333333333341</v>
      </c>
    </row>
    <row r="431" spans="1:31" x14ac:dyDescent="0.25">
      <c r="A431" s="38" t="s">
        <v>30</v>
      </c>
      <c r="B431" s="6">
        <v>5555</v>
      </c>
      <c r="C431" s="6">
        <v>185</v>
      </c>
      <c r="D431" s="6">
        <v>260</v>
      </c>
      <c r="E431" s="6">
        <v>20</v>
      </c>
      <c r="F431" s="52">
        <v>0.92</v>
      </c>
      <c r="G431" s="6">
        <v>545</v>
      </c>
      <c r="H431" s="6">
        <v>18</v>
      </c>
      <c r="I431" s="52">
        <v>0.96</v>
      </c>
      <c r="J431" s="6">
        <v>1016</v>
      </c>
      <c r="K431" s="6">
        <v>76</v>
      </c>
      <c r="L431" s="52">
        <v>0.93</v>
      </c>
      <c r="M431" s="94">
        <v>7.05</v>
      </c>
      <c r="N431" s="94">
        <v>7.46</v>
      </c>
      <c r="O431" s="6">
        <v>1906</v>
      </c>
      <c r="P431" s="6">
        <v>1258</v>
      </c>
      <c r="Q431" s="6">
        <v>85</v>
      </c>
      <c r="R431" s="33">
        <v>25.4</v>
      </c>
      <c r="S431" s="53">
        <v>0.73</v>
      </c>
      <c r="T431" s="6">
        <v>10.6</v>
      </c>
      <c r="U431" s="33">
        <v>7.38</v>
      </c>
      <c r="V431" s="53">
        <v>0.32</v>
      </c>
      <c r="W431" s="6">
        <v>18092</v>
      </c>
      <c r="X431" s="7">
        <f t="shared" si="274"/>
        <v>3.2568856885688571</v>
      </c>
      <c r="Y431" s="79">
        <f t="shared" si="275"/>
        <v>0.21142857142857144</v>
      </c>
      <c r="Z431" s="80">
        <f t="shared" si="276"/>
        <v>48.1</v>
      </c>
      <c r="AA431" s="81">
        <f t="shared" si="277"/>
        <v>0.13742857142857143</v>
      </c>
      <c r="AB431" s="82">
        <f t="shared" si="278"/>
        <v>100.825</v>
      </c>
      <c r="AC431" s="81">
        <f t="shared" si="279"/>
        <v>0.28807142857142859</v>
      </c>
      <c r="AD431" s="101">
        <f t="shared" si="280"/>
        <v>1344.3333333333333</v>
      </c>
    </row>
    <row r="432" spans="1:31" x14ac:dyDescent="0.25">
      <c r="A432" s="38" t="s">
        <v>31</v>
      </c>
      <c r="B432" s="6">
        <v>5613</v>
      </c>
      <c r="C432" s="6">
        <v>181</v>
      </c>
      <c r="D432" s="6">
        <v>379</v>
      </c>
      <c r="E432" s="6">
        <v>14</v>
      </c>
      <c r="F432" s="52">
        <v>0.94</v>
      </c>
      <c r="G432" s="6">
        <v>635</v>
      </c>
      <c r="H432" s="6">
        <v>13</v>
      </c>
      <c r="I432" s="52">
        <v>0.98</v>
      </c>
      <c r="J432" s="6">
        <v>1463</v>
      </c>
      <c r="K432" s="6">
        <v>60</v>
      </c>
      <c r="L432" s="52">
        <v>0.96</v>
      </c>
      <c r="M432" s="94">
        <v>7.39</v>
      </c>
      <c r="N432" s="94">
        <v>7.66</v>
      </c>
      <c r="O432" s="6">
        <v>1849</v>
      </c>
      <c r="P432" s="6">
        <v>1224</v>
      </c>
      <c r="Q432" s="6">
        <v>90.5</v>
      </c>
      <c r="R432" s="33">
        <v>16.7</v>
      </c>
      <c r="S432" s="53">
        <v>0.81</v>
      </c>
      <c r="T432" s="6">
        <v>38.799999999999997</v>
      </c>
      <c r="U432" s="33">
        <v>5.27</v>
      </c>
      <c r="V432" s="53">
        <v>0.69</v>
      </c>
      <c r="W432" s="6">
        <v>17423</v>
      </c>
      <c r="X432" s="7">
        <f t="shared" si="274"/>
        <v>3.1040441831462675</v>
      </c>
      <c r="Y432" s="79">
        <f t="shared" si="275"/>
        <v>0.20685714285714285</v>
      </c>
      <c r="Z432" s="80">
        <f t="shared" si="276"/>
        <v>68.599000000000004</v>
      </c>
      <c r="AA432" s="81">
        <f t="shared" si="277"/>
        <v>0.19599714285714287</v>
      </c>
      <c r="AB432" s="82">
        <f t="shared" si="278"/>
        <v>114.935</v>
      </c>
      <c r="AC432" s="81">
        <f t="shared" si="279"/>
        <v>0.32838571428571428</v>
      </c>
      <c r="AD432" s="101">
        <f t="shared" si="280"/>
        <v>1532.4666666666667</v>
      </c>
    </row>
    <row r="433" spans="1:30" x14ac:dyDescent="0.25">
      <c r="A433" s="38" t="s">
        <v>32</v>
      </c>
      <c r="B433" s="6">
        <v>8874</v>
      </c>
      <c r="C433" s="6">
        <v>295.8</v>
      </c>
      <c r="D433" s="6">
        <v>428.75</v>
      </c>
      <c r="E433" s="6">
        <v>10.8</v>
      </c>
      <c r="F433" s="52">
        <v>0.97</v>
      </c>
      <c r="G433" s="6">
        <v>585</v>
      </c>
      <c r="H433" s="6">
        <v>11.4</v>
      </c>
      <c r="I433" s="52">
        <v>0.98</v>
      </c>
      <c r="J433" s="6">
        <v>1137.75</v>
      </c>
      <c r="K433" s="6">
        <v>52.64</v>
      </c>
      <c r="L433" s="52">
        <v>0.95</v>
      </c>
      <c r="M433" s="94">
        <v>7.7075000000000005</v>
      </c>
      <c r="N433" s="94">
        <v>7.6120000000000001</v>
      </c>
      <c r="O433" s="6">
        <v>1926.25</v>
      </c>
      <c r="P433" s="6">
        <v>1421.4</v>
      </c>
      <c r="Q433" s="6">
        <v>92.325000000000003</v>
      </c>
      <c r="R433" s="33">
        <v>5.992</v>
      </c>
      <c r="S433" s="53">
        <v>0.93</v>
      </c>
      <c r="T433" s="6">
        <v>12.595000000000001</v>
      </c>
      <c r="U433" s="33">
        <v>3.5779999999999998</v>
      </c>
      <c r="V433" s="53">
        <v>0.64</v>
      </c>
      <c r="W433" s="6">
        <v>16891</v>
      </c>
      <c r="X433" s="7">
        <f t="shared" si="274"/>
        <v>1.9034257381113364</v>
      </c>
      <c r="Y433" s="79">
        <f t="shared" si="275"/>
        <v>0.33805714285714289</v>
      </c>
      <c r="Z433" s="80">
        <f t="shared" si="276"/>
        <v>126.82425000000001</v>
      </c>
      <c r="AA433" s="81">
        <f t="shared" si="277"/>
        <v>0.36235500000000004</v>
      </c>
      <c r="AB433" s="82">
        <f t="shared" si="278"/>
        <v>173.04300000000001</v>
      </c>
      <c r="AC433" s="81">
        <f t="shared" si="279"/>
        <v>0.49440857142857142</v>
      </c>
      <c r="AD433" s="101">
        <f t="shared" si="280"/>
        <v>2307.2399999999998</v>
      </c>
    </row>
    <row r="434" spans="1:30" ht="13" thickBot="1" x14ac:dyDescent="0.3">
      <c r="A434" s="38" t="s">
        <v>33</v>
      </c>
      <c r="B434" s="6">
        <v>7288</v>
      </c>
      <c r="C434" s="6">
        <v>235.09677419354838</v>
      </c>
      <c r="D434" s="6">
        <v>226.16666666666666</v>
      </c>
      <c r="E434" s="6">
        <v>15</v>
      </c>
      <c r="F434" s="52">
        <v>0.89</v>
      </c>
      <c r="G434" s="6">
        <v>407</v>
      </c>
      <c r="H434" s="6">
        <v>15.142857142857142</v>
      </c>
      <c r="I434" s="52">
        <v>0.96</v>
      </c>
      <c r="J434" s="6">
        <v>657</v>
      </c>
      <c r="K434" s="6">
        <v>51.7</v>
      </c>
      <c r="L434" s="52">
        <v>0.91</v>
      </c>
      <c r="M434" s="94">
        <v>7.9524999999999997</v>
      </c>
      <c r="N434" s="94">
        <v>7.7679999999999989</v>
      </c>
      <c r="O434" s="6">
        <v>2057</v>
      </c>
      <c r="P434" s="6">
        <v>1210.8571428571429</v>
      </c>
      <c r="Q434" s="6">
        <v>59.839999999999996</v>
      </c>
      <c r="R434" s="33">
        <v>6.8566666666666656</v>
      </c>
      <c r="S434" s="53">
        <v>0.89</v>
      </c>
      <c r="T434" s="6">
        <v>10.442</v>
      </c>
      <c r="U434" s="33">
        <v>3.4400000000000004</v>
      </c>
      <c r="V434" s="53">
        <v>0.65</v>
      </c>
      <c r="W434" s="6">
        <v>16170</v>
      </c>
      <c r="X434" s="7">
        <f t="shared" si="274"/>
        <v>2.2187156970362238</v>
      </c>
      <c r="Y434" s="79">
        <f t="shared" si="275"/>
        <v>0.26868202764976956</v>
      </c>
      <c r="Z434" s="80">
        <f t="shared" si="276"/>
        <v>53.171053763440852</v>
      </c>
      <c r="AA434" s="81">
        <f t="shared" si="277"/>
        <v>0.15191729646697386</v>
      </c>
      <c r="AB434" s="82">
        <f t="shared" si="278"/>
        <v>95.684387096774202</v>
      </c>
      <c r="AC434" s="81">
        <f t="shared" si="279"/>
        <v>0.27338396313364055</v>
      </c>
      <c r="AD434" s="101">
        <f t="shared" si="280"/>
        <v>1275.7918279569894</v>
      </c>
    </row>
    <row r="435" spans="1:30" ht="13" thickTop="1" x14ac:dyDescent="0.25">
      <c r="A435" s="39" t="s">
        <v>128</v>
      </c>
      <c r="B435" s="40">
        <f>SUM(B423:B434)</f>
        <v>100399</v>
      </c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96"/>
      <c r="N435" s="96"/>
      <c r="O435" s="43"/>
      <c r="P435" s="43"/>
      <c r="Q435" s="41"/>
      <c r="R435" s="42"/>
      <c r="S435" s="41"/>
      <c r="T435" s="41"/>
      <c r="U435" s="42"/>
      <c r="V435" s="41"/>
      <c r="W435" s="40">
        <f>SUM(W423:W434)</f>
        <v>207630</v>
      </c>
      <c r="X435" s="41">
        <f>SUM(X423:X434)</f>
        <v>28.445333592737125</v>
      </c>
      <c r="Y435" s="83"/>
      <c r="Z435" s="84"/>
      <c r="AA435" s="85"/>
      <c r="AB435" s="86"/>
      <c r="AC435" s="85"/>
      <c r="AD435" s="103"/>
    </row>
    <row r="436" spans="1:30" ht="13" thickBot="1" x14ac:dyDescent="0.3">
      <c r="A436" s="11" t="s">
        <v>129</v>
      </c>
      <c r="B436" s="12">
        <f t="shared" ref="B436:V436" si="281">AVERAGE(B423:B434)</f>
        <v>8366.5833333333339</v>
      </c>
      <c r="C436" s="12">
        <f t="shared" si="281"/>
        <v>275.07473118279569</v>
      </c>
      <c r="D436" s="12">
        <f t="shared" si="281"/>
        <v>295.82638888888886</v>
      </c>
      <c r="E436" s="12">
        <f t="shared" si="281"/>
        <v>17.233333333333334</v>
      </c>
      <c r="F436" s="54">
        <f>AVERAGE(F423:F434)</f>
        <v>0.91833333333333345</v>
      </c>
      <c r="G436" s="12">
        <f>AVERAGE(G423:G434)</f>
        <v>479.41666666666669</v>
      </c>
      <c r="H436" s="12">
        <f>AVERAGE(H423:H434)</f>
        <v>13.961904761904762</v>
      </c>
      <c r="I436" s="54">
        <f>AVERAGE(I423:I434)</f>
        <v>0.96500000000000019</v>
      </c>
      <c r="J436" s="12">
        <f t="shared" si="281"/>
        <v>978.97916666666663</v>
      </c>
      <c r="K436" s="12">
        <f t="shared" si="281"/>
        <v>60.111666666666672</v>
      </c>
      <c r="L436" s="54">
        <f>AVERAGE(L423:L434)</f>
        <v>0.92083333333333339</v>
      </c>
      <c r="M436" s="26">
        <f t="shared" si="281"/>
        <v>7.579361111111111</v>
      </c>
      <c r="N436" s="26">
        <f t="shared" si="281"/>
        <v>7.7071111111111108</v>
      </c>
      <c r="O436" s="36">
        <f t="shared" si="281"/>
        <v>1698.1236111111111</v>
      </c>
      <c r="P436" s="36">
        <f t="shared" si="281"/>
        <v>1219.8255952380953</v>
      </c>
      <c r="Q436" s="26">
        <f t="shared" si="281"/>
        <v>76.072083333333339</v>
      </c>
      <c r="R436" s="26">
        <f t="shared" si="281"/>
        <v>12.837388888888887</v>
      </c>
      <c r="S436" s="54">
        <f t="shared" si="281"/>
        <v>0.82250000000000012</v>
      </c>
      <c r="T436" s="26">
        <f t="shared" si="281"/>
        <v>13.561416666666666</v>
      </c>
      <c r="U436" s="26">
        <f t="shared" si="281"/>
        <v>4.6306666666666674</v>
      </c>
      <c r="V436" s="54">
        <f t="shared" si="281"/>
        <v>0.57999999999999996</v>
      </c>
      <c r="W436" s="12">
        <f>AVERAGE(W423:W434)</f>
        <v>17302.5</v>
      </c>
      <c r="X436" s="26">
        <f>AVERAGE(X423:X434)</f>
        <v>2.3704444660614272</v>
      </c>
      <c r="Y436" s="79">
        <f t="shared" ref="Y436" si="282">C436/$C$2</f>
        <v>0.31437112135176648</v>
      </c>
      <c r="Z436" s="80">
        <f t="shared" ref="Z436" si="283">(C436*D436)/1000</f>
        <v>81.374364400388274</v>
      </c>
      <c r="AA436" s="87">
        <f t="shared" ref="AA436" si="284">(Z436)/$E$3</f>
        <v>0.23249818400110936</v>
      </c>
      <c r="AB436" s="82">
        <f t="shared" ref="AB436" si="285">(C436*G436)/1000</f>
        <v>131.87541070788532</v>
      </c>
      <c r="AC436" s="87">
        <f t="shared" ref="AC436" si="286">(AB436)/$G$3</f>
        <v>0.37678688773681518</v>
      </c>
      <c r="AD436" s="104">
        <f>AVERAGE(AD423:AD434)</f>
        <v>1744.7537634408602</v>
      </c>
    </row>
    <row r="437" spans="1:30" ht="13" thickTop="1" x14ac:dyDescent="0.25"/>
    <row r="438" spans="1:30" ht="13" thickBot="1" x14ac:dyDescent="0.3"/>
    <row r="439" spans="1:30" ht="13" thickTop="1" x14ac:dyDescent="0.25">
      <c r="A439" s="20" t="s">
        <v>5</v>
      </c>
      <c r="B439" s="21" t="s">
        <v>6</v>
      </c>
      <c r="C439" s="21" t="s">
        <v>6</v>
      </c>
      <c r="D439" s="32" t="s">
        <v>130</v>
      </c>
      <c r="E439" s="21" t="s">
        <v>131</v>
      </c>
      <c r="F439" s="21" t="s">
        <v>2</v>
      </c>
      <c r="G439" s="21" t="s">
        <v>132</v>
      </c>
      <c r="H439" s="21" t="s">
        <v>133</v>
      </c>
      <c r="I439" s="21" t="s">
        <v>3</v>
      </c>
      <c r="J439" s="21" t="s">
        <v>134</v>
      </c>
      <c r="K439" s="21" t="s">
        <v>135</v>
      </c>
      <c r="L439" s="21" t="s">
        <v>14</v>
      </c>
      <c r="M439" s="92" t="s">
        <v>136</v>
      </c>
      <c r="N439" s="92" t="s">
        <v>137</v>
      </c>
      <c r="O439" s="32" t="s">
        <v>138</v>
      </c>
      <c r="P439" s="21" t="s">
        <v>139</v>
      </c>
      <c r="Q439" s="21" t="s">
        <v>140</v>
      </c>
      <c r="R439" s="21" t="s">
        <v>141</v>
      </c>
      <c r="S439" s="22" t="s">
        <v>100</v>
      </c>
      <c r="T439" s="21" t="s">
        <v>101</v>
      </c>
      <c r="U439" s="21" t="s">
        <v>102</v>
      </c>
      <c r="V439" s="22" t="s">
        <v>103</v>
      </c>
      <c r="W439" s="22" t="s">
        <v>48</v>
      </c>
      <c r="X439" s="22" t="s">
        <v>41</v>
      </c>
      <c r="Y439" s="71" t="s">
        <v>49</v>
      </c>
      <c r="Z439" s="72" t="s">
        <v>50</v>
      </c>
      <c r="AA439" s="73" t="s">
        <v>51</v>
      </c>
      <c r="AB439" s="74" t="s">
        <v>49</v>
      </c>
      <c r="AC439" s="73" t="s">
        <v>49</v>
      </c>
      <c r="AD439" s="71" t="s">
        <v>148</v>
      </c>
    </row>
    <row r="440" spans="1:30" ht="13" thickBot="1" x14ac:dyDescent="0.3">
      <c r="A440" s="17" t="s">
        <v>142</v>
      </c>
      <c r="B440" s="18" t="s">
        <v>17</v>
      </c>
      <c r="C440" s="19" t="s">
        <v>18</v>
      </c>
      <c r="D440" s="18" t="s">
        <v>19</v>
      </c>
      <c r="E440" s="18" t="s">
        <v>19</v>
      </c>
      <c r="F440" s="23" t="s">
        <v>20</v>
      </c>
      <c r="G440" s="18" t="s">
        <v>19</v>
      </c>
      <c r="H440" s="18" t="s">
        <v>19</v>
      </c>
      <c r="I440" s="23" t="s">
        <v>20</v>
      </c>
      <c r="J440" s="18" t="s">
        <v>19</v>
      </c>
      <c r="K440" s="18" t="s">
        <v>19</v>
      </c>
      <c r="L440" s="23" t="s">
        <v>20</v>
      </c>
      <c r="M440" s="93"/>
      <c r="N440" s="93"/>
      <c r="O440" s="18"/>
      <c r="P440" s="18"/>
      <c r="Q440" s="17"/>
      <c r="R440" s="17"/>
      <c r="S440" s="23" t="s">
        <v>20</v>
      </c>
      <c r="T440" s="17"/>
      <c r="U440" s="17"/>
      <c r="V440" s="23" t="s">
        <v>20</v>
      </c>
      <c r="W440" s="19" t="s">
        <v>53</v>
      </c>
      <c r="X440" s="19" t="s">
        <v>21</v>
      </c>
      <c r="Y440" s="75" t="s">
        <v>6</v>
      </c>
      <c r="Z440" s="76" t="s">
        <v>54</v>
      </c>
      <c r="AA440" s="77" t="s">
        <v>55</v>
      </c>
      <c r="AB440" s="78" t="s">
        <v>56</v>
      </c>
      <c r="AC440" s="77" t="s">
        <v>57</v>
      </c>
      <c r="AD440" s="99" t="s">
        <v>149</v>
      </c>
    </row>
    <row r="441" spans="1:30" ht="13" thickTop="1" x14ac:dyDescent="0.25">
      <c r="A441" s="38" t="s">
        <v>22</v>
      </c>
      <c r="B441" s="6">
        <v>9030</v>
      </c>
      <c r="C441" s="6">
        <v>291</v>
      </c>
      <c r="D441" s="6">
        <v>339</v>
      </c>
      <c r="E441" s="6">
        <v>21</v>
      </c>
      <c r="F441" s="58">
        <v>0.87</v>
      </c>
      <c r="G441" s="6">
        <v>488</v>
      </c>
      <c r="H441" s="6">
        <v>11</v>
      </c>
      <c r="I441" s="58">
        <v>0.97</v>
      </c>
      <c r="J441" s="6">
        <v>891</v>
      </c>
      <c r="K441" s="6">
        <v>50</v>
      </c>
      <c r="L441" s="58">
        <v>0.93</v>
      </c>
      <c r="M441" s="94">
        <v>8.02</v>
      </c>
      <c r="N441" s="94">
        <v>7.68</v>
      </c>
      <c r="O441" s="6">
        <v>1525</v>
      </c>
      <c r="P441" s="6">
        <v>1196</v>
      </c>
      <c r="Q441" s="6">
        <v>90.8</v>
      </c>
      <c r="R441" s="33">
        <v>18.3</v>
      </c>
      <c r="S441" s="58">
        <v>0.78</v>
      </c>
      <c r="T441" s="6">
        <v>11.1</v>
      </c>
      <c r="U441" s="33">
        <v>4.08</v>
      </c>
      <c r="V441" s="58">
        <v>0.59</v>
      </c>
      <c r="W441" s="37">
        <v>15817</v>
      </c>
      <c r="X441" s="7">
        <f t="shared" ref="X441:X452" si="287">W441/B441</f>
        <v>1.7516057585825027</v>
      </c>
      <c r="Y441" s="79">
        <f>C441/$C$2</f>
        <v>0.33257142857142857</v>
      </c>
      <c r="Z441" s="80">
        <f>(C441*D441)/1000</f>
        <v>98.649000000000001</v>
      </c>
      <c r="AA441" s="81">
        <f>(Z441)/$E$3</f>
        <v>0.28185428571428572</v>
      </c>
      <c r="AB441" s="82">
        <f>(C441*G441)/1000</f>
        <v>142.00800000000001</v>
      </c>
      <c r="AC441" s="81">
        <f>(AB441)/$G$3</f>
        <v>0.40573714285714291</v>
      </c>
      <c r="AD441" s="101">
        <f>(0.8*C441*G441)/60</f>
        <v>1893.44</v>
      </c>
    </row>
    <row r="442" spans="1:30" x14ac:dyDescent="0.25">
      <c r="A442" s="38" t="s">
        <v>23</v>
      </c>
      <c r="B442" s="6">
        <v>6480</v>
      </c>
      <c r="C442" s="6">
        <v>231</v>
      </c>
      <c r="D442" s="6">
        <v>498</v>
      </c>
      <c r="E442" s="6">
        <v>10</v>
      </c>
      <c r="F442" s="58">
        <v>0.98</v>
      </c>
      <c r="G442" s="6">
        <v>493</v>
      </c>
      <c r="H442" s="6">
        <v>7</v>
      </c>
      <c r="I442" s="58">
        <v>0.98</v>
      </c>
      <c r="J442" s="6">
        <v>1100</v>
      </c>
      <c r="K442" s="6">
        <v>39</v>
      </c>
      <c r="L442" s="58">
        <v>0.96</v>
      </c>
      <c r="M442" s="94">
        <v>7.8</v>
      </c>
      <c r="N442" s="94">
        <v>6.6</v>
      </c>
      <c r="O442" s="6">
        <v>1627</v>
      </c>
      <c r="P442" s="6">
        <v>1069</v>
      </c>
      <c r="Q442" s="6">
        <v>60.9</v>
      </c>
      <c r="R442" s="33">
        <v>5.2</v>
      </c>
      <c r="S442" s="58">
        <v>0.9</v>
      </c>
      <c r="T442" s="6">
        <v>11.7</v>
      </c>
      <c r="U442" s="33">
        <v>2.73</v>
      </c>
      <c r="V442" s="58">
        <v>0.75</v>
      </c>
      <c r="W442" s="6">
        <v>16713</v>
      </c>
      <c r="X442" s="7">
        <f t="shared" si="287"/>
        <v>2.5791666666666666</v>
      </c>
      <c r="Y442" s="79">
        <f t="shared" ref="Y442:Y454" si="288">C442/$C$2</f>
        <v>0.26400000000000001</v>
      </c>
      <c r="Z442" s="80">
        <f t="shared" ref="Z442:Z454" si="289">(C442*D442)/1000</f>
        <v>115.038</v>
      </c>
      <c r="AA442" s="81">
        <f t="shared" ref="AA442:AA452" si="290">(Z442)/$E$3</f>
        <v>0.32867999999999997</v>
      </c>
      <c r="AB442" s="82">
        <f t="shared" ref="AB442:AB454" si="291">(C442*G442)/1000</f>
        <v>113.883</v>
      </c>
      <c r="AC442" s="81">
        <f t="shared" ref="AC442:AC452" si="292">(AB442)/$G$3</f>
        <v>0.32538</v>
      </c>
      <c r="AD442" s="101">
        <f t="shared" ref="AD442:AD452" si="293">(0.8*C442*G442)/60</f>
        <v>1518.44</v>
      </c>
    </row>
    <row r="443" spans="1:30" x14ac:dyDescent="0.25">
      <c r="A443" s="38" t="s">
        <v>24</v>
      </c>
      <c r="B443" s="6">
        <v>5863</v>
      </c>
      <c r="C443" s="6">
        <v>189</v>
      </c>
      <c r="D443" s="6">
        <v>215</v>
      </c>
      <c r="E443" s="6">
        <v>9</v>
      </c>
      <c r="F443" s="58">
        <v>0.94</v>
      </c>
      <c r="G443" s="6">
        <v>426</v>
      </c>
      <c r="H443" s="6">
        <v>6</v>
      </c>
      <c r="I443" s="58">
        <v>0.98</v>
      </c>
      <c r="J443" s="6">
        <v>744</v>
      </c>
      <c r="K443" s="6">
        <v>32</v>
      </c>
      <c r="L443" s="58">
        <v>0.94</v>
      </c>
      <c r="M443" s="94">
        <v>7.82</v>
      </c>
      <c r="N443" s="94">
        <v>7.89</v>
      </c>
      <c r="O443" s="6">
        <v>1454</v>
      </c>
      <c r="P443" s="6">
        <v>1185</v>
      </c>
      <c r="Q443" s="6">
        <v>56.4</v>
      </c>
      <c r="R443" s="33">
        <v>2.9</v>
      </c>
      <c r="S443" s="58">
        <v>0.94</v>
      </c>
      <c r="T443" s="6">
        <v>7.7</v>
      </c>
      <c r="U443" s="33">
        <v>2.61</v>
      </c>
      <c r="V443" s="58">
        <v>0.63</v>
      </c>
      <c r="W443" s="6">
        <v>18998</v>
      </c>
      <c r="X443" s="7">
        <f t="shared" si="287"/>
        <v>3.2403206549548011</v>
      </c>
      <c r="Y443" s="79">
        <f t="shared" si="288"/>
        <v>0.216</v>
      </c>
      <c r="Z443" s="80">
        <f t="shared" si="289"/>
        <v>40.634999999999998</v>
      </c>
      <c r="AA443" s="81">
        <f t="shared" si="290"/>
        <v>0.11609999999999999</v>
      </c>
      <c r="AB443" s="82">
        <f t="shared" si="291"/>
        <v>80.513999999999996</v>
      </c>
      <c r="AC443" s="81">
        <f t="shared" si="292"/>
        <v>0.23003999999999999</v>
      </c>
      <c r="AD443" s="101">
        <f t="shared" si="293"/>
        <v>1073.52</v>
      </c>
    </row>
    <row r="444" spans="1:30" x14ac:dyDescent="0.25">
      <c r="A444" s="38" t="s">
        <v>25</v>
      </c>
      <c r="B444" s="6">
        <v>6840</v>
      </c>
      <c r="C444" s="6">
        <v>228</v>
      </c>
      <c r="D444" s="6">
        <v>154</v>
      </c>
      <c r="E444" s="6">
        <v>14</v>
      </c>
      <c r="F444" s="58">
        <v>0.87</v>
      </c>
      <c r="G444" s="6">
        <v>245</v>
      </c>
      <c r="H444" s="6">
        <v>8</v>
      </c>
      <c r="I444" s="58">
        <v>0.96</v>
      </c>
      <c r="J444" s="6">
        <v>397</v>
      </c>
      <c r="K444" s="6">
        <v>33</v>
      </c>
      <c r="L444" s="58">
        <v>0.9</v>
      </c>
      <c r="M444" s="94">
        <v>7.67</v>
      </c>
      <c r="N444" s="94">
        <v>7.69</v>
      </c>
      <c r="O444" s="6">
        <v>1433</v>
      </c>
      <c r="P444" s="6">
        <v>1279</v>
      </c>
      <c r="Q444" s="6">
        <v>58.6</v>
      </c>
      <c r="R444" s="33">
        <v>9.9</v>
      </c>
      <c r="S444" s="58">
        <v>0.82</v>
      </c>
      <c r="T444" s="6">
        <v>8.1999999999999993</v>
      </c>
      <c r="U444" s="33">
        <v>3.94</v>
      </c>
      <c r="V444" s="58">
        <v>0.46</v>
      </c>
      <c r="W444" s="6">
        <v>18759</v>
      </c>
      <c r="X444" s="7">
        <f t="shared" si="287"/>
        <v>2.742543859649123</v>
      </c>
      <c r="Y444" s="79">
        <f t="shared" si="288"/>
        <v>0.26057142857142856</v>
      </c>
      <c r="Z444" s="80">
        <f t="shared" si="289"/>
        <v>35.112000000000002</v>
      </c>
      <c r="AA444" s="81">
        <f t="shared" si="290"/>
        <v>0.10032000000000001</v>
      </c>
      <c r="AB444" s="82">
        <f t="shared" si="291"/>
        <v>55.86</v>
      </c>
      <c r="AC444" s="81">
        <f t="shared" si="292"/>
        <v>0.15959999999999999</v>
      </c>
      <c r="AD444" s="101">
        <f t="shared" si="293"/>
        <v>744.8</v>
      </c>
    </row>
    <row r="445" spans="1:30" x14ac:dyDescent="0.25">
      <c r="A445" s="38" t="s">
        <v>26</v>
      </c>
      <c r="B445" s="6">
        <v>6762</v>
      </c>
      <c r="C445" s="6">
        <v>218</v>
      </c>
      <c r="D445" s="6">
        <v>139</v>
      </c>
      <c r="E445" s="6">
        <v>5</v>
      </c>
      <c r="F445" s="58">
        <v>0.96</v>
      </c>
      <c r="G445" s="6">
        <v>193</v>
      </c>
      <c r="H445" s="6">
        <v>7</v>
      </c>
      <c r="I445" s="58">
        <v>0.96</v>
      </c>
      <c r="J445" s="6">
        <v>290</v>
      </c>
      <c r="K445" s="6">
        <v>25</v>
      </c>
      <c r="L445" s="58">
        <v>0.74</v>
      </c>
      <c r="M445" s="94">
        <v>7.46</v>
      </c>
      <c r="N445" s="94">
        <v>7.55</v>
      </c>
      <c r="O445" s="6">
        <v>1661</v>
      </c>
      <c r="P445" s="6">
        <v>991</v>
      </c>
      <c r="Q445" s="6">
        <v>42.1</v>
      </c>
      <c r="R445" s="33">
        <v>4.4000000000000004</v>
      </c>
      <c r="S445" s="58">
        <v>0.88</v>
      </c>
      <c r="T445" s="6">
        <v>7.9</v>
      </c>
      <c r="U445" s="33">
        <v>2.82</v>
      </c>
      <c r="V445" s="58">
        <v>0.64</v>
      </c>
      <c r="W445" s="6">
        <v>19531</v>
      </c>
      <c r="X445" s="7">
        <f t="shared" si="287"/>
        <v>2.8883466430050282</v>
      </c>
      <c r="Y445" s="79">
        <f t="shared" si="288"/>
        <v>0.24914285714285714</v>
      </c>
      <c r="Z445" s="80">
        <f t="shared" si="289"/>
        <v>30.302</v>
      </c>
      <c r="AA445" s="81">
        <f t="shared" si="290"/>
        <v>8.6577142857142853E-2</v>
      </c>
      <c r="AB445" s="82">
        <f t="shared" si="291"/>
        <v>42.073999999999998</v>
      </c>
      <c r="AC445" s="81">
        <f t="shared" si="292"/>
        <v>0.12021142857142857</v>
      </c>
      <c r="AD445" s="101">
        <f t="shared" si="293"/>
        <v>560.98666666666679</v>
      </c>
    </row>
    <row r="446" spans="1:30" x14ac:dyDescent="0.25">
      <c r="A446" s="38" t="s">
        <v>27</v>
      </c>
      <c r="B446" s="6">
        <v>7461</v>
      </c>
      <c r="C446" s="6">
        <v>249</v>
      </c>
      <c r="D446" s="6">
        <v>152</v>
      </c>
      <c r="E446" s="6">
        <v>10</v>
      </c>
      <c r="F446" s="58">
        <v>0.91</v>
      </c>
      <c r="G446" s="6">
        <v>234</v>
      </c>
      <c r="H446" s="6">
        <v>13</v>
      </c>
      <c r="I446" s="58">
        <v>0.92</v>
      </c>
      <c r="J446" s="6">
        <v>423</v>
      </c>
      <c r="K446" s="6">
        <v>41</v>
      </c>
      <c r="L446" s="58">
        <v>0.87</v>
      </c>
      <c r="M446" s="94">
        <v>7.43</v>
      </c>
      <c r="N446" s="94">
        <v>7.43</v>
      </c>
      <c r="O446" s="6">
        <v>1331</v>
      </c>
      <c r="P446" s="6">
        <v>1045</v>
      </c>
      <c r="Q446" s="6">
        <v>51.2</v>
      </c>
      <c r="R446" s="33">
        <v>11.2</v>
      </c>
      <c r="S446" s="58">
        <v>0.78</v>
      </c>
      <c r="T446" s="6">
        <v>10.9</v>
      </c>
      <c r="U446" s="33">
        <v>5.1100000000000003</v>
      </c>
      <c r="V446" s="58">
        <v>0.59</v>
      </c>
      <c r="W446" s="6">
        <v>18777</v>
      </c>
      <c r="X446" s="7">
        <f t="shared" si="287"/>
        <v>2.5166867712102934</v>
      </c>
      <c r="Y446" s="79">
        <f t="shared" si="288"/>
        <v>0.28457142857142859</v>
      </c>
      <c r="Z446" s="80">
        <f t="shared" si="289"/>
        <v>37.847999999999999</v>
      </c>
      <c r="AA446" s="81">
        <f t="shared" si="290"/>
        <v>0.10813714285714285</v>
      </c>
      <c r="AB446" s="82">
        <f t="shared" si="291"/>
        <v>58.265999999999998</v>
      </c>
      <c r="AC446" s="81">
        <f t="shared" si="292"/>
        <v>0.16647428571428571</v>
      </c>
      <c r="AD446" s="101">
        <f t="shared" si="293"/>
        <v>776.88</v>
      </c>
    </row>
    <row r="447" spans="1:30" x14ac:dyDescent="0.25">
      <c r="A447" s="38" t="s">
        <v>28</v>
      </c>
      <c r="B447" s="6">
        <v>6403</v>
      </c>
      <c r="C447" s="6">
        <v>202.06896551724137</v>
      </c>
      <c r="D447" s="6">
        <v>267</v>
      </c>
      <c r="E447" s="6">
        <v>23.2</v>
      </c>
      <c r="F447" s="58">
        <v>0.9</v>
      </c>
      <c r="G447" s="6">
        <v>438</v>
      </c>
      <c r="H447" s="6">
        <v>20</v>
      </c>
      <c r="I447" s="58">
        <v>0.96</v>
      </c>
      <c r="J447" s="6">
        <v>754</v>
      </c>
      <c r="K447" s="6">
        <v>74</v>
      </c>
      <c r="L447" s="58">
        <v>0.9</v>
      </c>
      <c r="M447" s="97">
        <v>7.4725000000000001</v>
      </c>
      <c r="N447" s="97">
        <v>7.5640000000000001</v>
      </c>
      <c r="O447" s="55">
        <v>1105</v>
      </c>
      <c r="P447" s="55">
        <v>1267.2</v>
      </c>
      <c r="Q447" s="6">
        <v>60</v>
      </c>
      <c r="R447" s="33">
        <v>25.34</v>
      </c>
      <c r="S447" s="58">
        <v>0.71</v>
      </c>
      <c r="T447" s="6">
        <v>10.455</v>
      </c>
      <c r="U447" s="33">
        <v>7.918000000000001</v>
      </c>
      <c r="V447" s="58">
        <v>0.46</v>
      </c>
      <c r="W447" s="6">
        <v>18749</v>
      </c>
      <c r="X447" s="7">
        <f t="shared" si="287"/>
        <v>2.9281586756208027</v>
      </c>
      <c r="Y447" s="79">
        <f t="shared" si="288"/>
        <v>0.230935960591133</v>
      </c>
      <c r="Z447" s="80">
        <f t="shared" si="289"/>
        <v>53.952413793103439</v>
      </c>
      <c r="AA447" s="81">
        <f t="shared" si="290"/>
        <v>0.15414975369458125</v>
      </c>
      <c r="AB447" s="82">
        <f t="shared" si="291"/>
        <v>88.506206896551731</v>
      </c>
      <c r="AC447" s="81">
        <f t="shared" si="292"/>
        <v>0.25287487684729065</v>
      </c>
      <c r="AD447" s="101">
        <f t="shared" si="293"/>
        <v>1180.0827586206897</v>
      </c>
    </row>
    <row r="448" spans="1:30" x14ac:dyDescent="0.25">
      <c r="A448" s="38" t="s">
        <v>29</v>
      </c>
      <c r="B448" s="6">
        <v>8415</v>
      </c>
      <c r="C448" s="6">
        <v>263</v>
      </c>
      <c r="D448" s="6">
        <v>146</v>
      </c>
      <c r="E448" s="6">
        <v>28</v>
      </c>
      <c r="F448" s="58">
        <v>0.75</v>
      </c>
      <c r="G448" s="6">
        <v>170</v>
      </c>
      <c r="H448" s="6">
        <v>16</v>
      </c>
      <c r="I448" s="58">
        <v>0.89</v>
      </c>
      <c r="J448" s="6">
        <v>338</v>
      </c>
      <c r="K448" s="6">
        <v>60</v>
      </c>
      <c r="L448" s="58">
        <v>0.76</v>
      </c>
      <c r="M448" s="94">
        <v>7.89</v>
      </c>
      <c r="N448" s="94">
        <v>7.78</v>
      </c>
      <c r="O448" s="6">
        <v>1468</v>
      </c>
      <c r="P448" s="6">
        <v>1195</v>
      </c>
      <c r="Q448" s="6">
        <v>64.2</v>
      </c>
      <c r="R448" s="33">
        <v>65.2</v>
      </c>
      <c r="S448" s="58">
        <v>0.03</v>
      </c>
      <c r="T448" s="6">
        <v>12.3</v>
      </c>
      <c r="U448" s="33">
        <v>7.11</v>
      </c>
      <c r="V448" s="58">
        <v>0.65</v>
      </c>
      <c r="W448" s="6">
        <v>16883</v>
      </c>
      <c r="X448" s="7">
        <f t="shared" si="287"/>
        <v>2.0062982768865121</v>
      </c>
      <c r="Y448" s="79">
        <f t="shared" si="288"/>
        <v>0.30057142857142854</v>
      </c>
      <c r="Z448" s="80">
        <f t="shared" si="289"/>
        <v>38.398000000000003</v>
      </c>
      <c r="AA448" s="81">
        <f t="shared" si="290"/>
        <v>0.10970857142857143</v>
      </c>
      <c r="AB448" s="82">
        <f t="shared" si="291"/>
        <v>44.71</v>
      </c>
      <c r="AC448" s="81">
        <f t="shared" si="292"/>
        <v>0.12774285714285716</v>
      </c>
      <c r="AD448" s="101">
        <f t="shared" si="293"/>
        <v>596.13333333333333</v>
      </c>
    </row>
    <row r="449" spans="1:32" x14ac:dyDescent="0.25">
      <c r="A449" s="38" t="s">
        <v>30</v>
      </c>
      <c r="B449" s="6">
        <v>7953</v>
      </c>
      <c r="C449" s="6">
        <v>265</v>
      </c>
      <c r="D449" s="6">
        <v>438</v>
      </c>
      <c r="E449" s="6">
        <v>29</v>
      </c>
      <c r="F449" s="58">
        <v>0.65</v>
      </c>
      <c r="G449" s="6">
        <v>400</v>
      </c>
      <c r="H449" s="6">
        <v>16</v>
      </c>
      <c r="I449" s="58">
        <v>0.94</v>
      </c>
      <c r="J449" s="6">
        <v>855</v>
      </c>
      <c r="K449" s="6">
        <v>68</v>
      </c>
      <c r="L449" s="58">
        <v>0.86</v>
      </c>
      <c r="M449" s="94">
        <v>7.6</v>
      </c>
      <c r="N449" s="94">
        <v>7.7</v>
      </c>
      <c r="O449" s="6">
        <v>1345</v>
      </c>
      <c r="P449" s="6">
        <v>1171</v>
      </c>
      <c r="Q449" s="6">
        <v>55</v>
      </c>
      <c r="R449" s="33">
        <v>52.5</v>
      </c>
      <c r="S449" s="58">
        <v>0.04</v>
      </c>
      <c r="T449" s="6">
        <v>12.3</v>
      </c>
      <c r="U449" s="33">
        <v>7</v>
      </c>
      <c r="V449" s="58">
        <v>0.6</v>
      </c>
      <c r="W449" s="6">
        <v>16296</v>
      </c>
      <c r="X449" s="7">
        <f t="shared" si="287"/>
        <v>2.0490380988306298</v>
      </c>
      <c r="Y449" s="79">
        <f t="shared" si="288"/>
        <v>0.30285714285714288</v>
      </c>
      <c r="Z449" s="80">
        <f t="shared" si="289"/>
        <v>116.07</v>
      </c>
      <c r="AA449" s="81">
        <f t="shared" si="290"/>
        <v>0.33162857142857138</v>
      </c>
      <c r="AB449" s="82">
        <f t="shared" si="291"/>
        <v>106</v>
      </c>
      <c r="AC449" s="81">
        <f t="shared" si="292"/>
        <v>0.30285714285714288</v>
      </c>
      <c r="AD449" s="101">
        <f t="shared" si="293"/>
        <v>1413.3333333333333</v>
      </c>
    </row>
    <row r="450" spans="1:32" x14ac:dyDescent="0.25">
      <c r="A450" s="38" t="s">
        <v>31</v>
      </c>
      <c r="B450" s="6">
        <v>4635</v>
      </c>
      <c r="C450" s="6">
        <v>145</v>
      </c>
      <c r="D450" s="6">
        <v>278</v>
      </c>
      <c r="E450" s="6">
        <v>19</v>
      </c>
      <c r="F450" s="58">
        <v>0.93</v>
      </c>
      <c r="G450" s="6">
        <v>440</v>
      </c>
      <c r="H450" s="6">
        <v>13</v>
      </c>
      <c r="I450" s="58">
        <v>0.97</v>
      </c>
      <c r="J450" s="6">
        <v>947</v>
      </c>
      <c r="K450" s="6">
        <v>90</v>
      </c>
      <c r="L450" s="58">
        <v>0.91</v>
      </c>
      <c r="M450" s="94">
        <v>7.56</v>
      </c>
      <c r="N450" s="94">
        <v>7.62</v>
      </c>
      <c r="O450" s="6">
        <v>1612</v>
      </c>
      <c r="P450" s="6">
        <v>1546</v>
      </c>
      <c r="Q450" s="59">
        <v>68.599999999999994</v>
      </c>
      <c r="R450" s="33">
        <v>49.9</v>
      </c>
      <c r="S450" s="58">
        <v>0.28000000000000003</v>
      </c>
      <c r="T450" s="6">
        <v>11.5</v>
      </c>
      <c r="U450" s="33">
        <v>7.73</v>
      </c>
      <c r="V450" s="58">
        <v>0.42</v>
      </c>
      <c r="W450" s="6">
        <v>13948</v>
      </c>
      <c r="X450" s="7">
        <f t="shared" si="287"/>
        <v>3.0092772384034521</v>
      </c>
      <c r="Y450" s="79">
        <f t="shared" si="288"/>
        <v>0.1657142857142857</v>
      </c>
      <c r="Z450" s="80">
        <f t="shared" si="289"/>
        <v>40.31</v>
      </c>
      <c r="AA450" s="81">
        <f t="shared" si="290"/>
        <v>0.11517142857142858</v>
      </c>
      <c r="AB450" s="82">
        <f t="shared" si="291"/>
        <v>63.8</v>
      </c>
      <c r="AC450" s="81">
        <f t="shared" si="292"/>
        <v>0.18228571428571427</v>
      </c>
      <c r="AD450" s="101">
        <f t="shared" si="293"/>
        <v>850.66666666666663</v>
      </c>
    </row>
    <row r="451" spans="1:32" x14ac:dyDescent="0.25">
      <c r="A451" s="38" t="s">
        <v>32</v>
      </c>
      <c r="B451" s="6">
        <v>6258</v>
      </c>
      <c r="C451" s="6">
        <v>207</v>
      </c>
      <c r="D451" s="6">
        <v>216</v>
      </c>
      <c r="E451" s="6">
        <v>29</v>
      </c>
      <c r="F451" s="58">
        <v>0.82</v>
      </c>
      <c r="G451" s="6">
        <v>392.5</v>
      </c>
      <c r="H451" s="6">
        <v>35</v>
      </c>
      <c r="I451" s="58">
        <v>0.91</v>
      </c>
      <c r="J451" s="6">
        <v>755</v>
      </c>
      <c r="K451" s="6">
        <v>130</v>
      </c>
      <c r="L451" s="58">
        <v>0.81</v>
      </c>
      <c r="M451" s="94">
        <v>7.84</v>
      </c>
      <c r="N451" s="94">
        <v>7.7</v>
      </c>
      <c r="O451" s="6">
        <v>2000</v>
      </c>
      <c r="P451" s="6">
        <v>1434</v>
      </c>
      <c r="Q451" s="6">
        <v>79.599999999999994</v>
      </c>
      <c r="R451" s="33">
        <v>40.799999999999997</v>
      </c>
      <c r="S451" s="58">
        <v>0.41</v>
      </c>
      <c r="T451" s="6">
        <v>11.9</v>
      </c>
      <c r="U451" s="33">
        <v>4.59</v>
      </c>
      <c r="V451" s="58">
        <v>0.66</v>
      </c>
      <c r="W451" s="6">
        <v>14802</v>
      </c>
      <c r="X451" s="7">
        <f t="shared" si="287"/>
        <v>2.3652924256951104</v>
      </c>
      <c r="Y451" s="79">
        <f t="shared" si="288"/>
        <v>0.23657142857142857</v>
      </c>
      <c r="Z451" s="80">
        <f t="shared" si="289"/>
        <v>44.712000000000003</v>
      </c>
      <c r="AA451" s="81">
        <f t="shared" si="290"/>
        <v>0.12774857142857143</v>
      </c>
      <c r="AB451" s="82">
        <f t="shared" si="291"/>
        <v>81.247500000000002</v>
      </c>
      <c r="AC451" s="81">
        <f t="shared" si="292"/>
        <v>0.23213571428571428</v>
      </c>
      <c r="AD451" s="101">
        <f t="shared" si="293"/>
        <v>1083.3000000000002</v>
      </c>
    </row>
    <row r="452" spans="1:32" ht="13" thickBot="1" x14ac:dyDescent="0.3">
      <c r="A452" s="38" t="s">
        <v>33</v>
      </c>
      <c r="B452" s="6">
        <v>5789</v>
      </c>
      <c r="C452" s="6">
        <v>186</v>
      </c>
      <c r="D452" s="6">
        <v>189</v>
      </c>
      <c r="E452" s="6">
        <v>52</v>
      </c>
      <c r="F452" s="58">
        <v>0.75</v>
      </c>
      <c r="G452" s="6">
        <v>270</v>
      </c>
      <c r="H452" s="6">
        <v>35</v>
      </c>
      <c r="I452" s="58">
        <v>0.88</v>
      </c>
      <c r="J452" s="6">
        <v>533</v>
      </c>
      <c r="K452" s="6">
        <v>140</v>
      </c>
      <c r="L452" s="58">
        <v>0.7</v>
      </c>
      <c r="M452" s="94">
        <v>7.9</v>
      </c>
      <c r="N452" s="94">
        <v>7.82</v>
      </c>
      <c r="O452" s="6">
        <v>1534</v>
      </c>
      <c r="P452" s="6">
        <v>1506</v>
      </c>
      <c r="Q452" s="6">
        <v>54.4</v>
      </c>
      <c r="R452" s="33">
        <v>38.1</v>
      </c>
      <c r="S452" s="58">
        <v>0.28999999999999998</v>
      </c>
      <c r="T452" s="6">
        <v>11.8</v>
      </c>
      <c r="U452" s="33">
        <v>5.64</v>
      </c>
      <c r="V452" s="58">
        <v>0.55000000000000004</v>
      </c>
      <c r="W452" s="6">
        <v>21244</v>
      </c>
      <c r="X452" s="7">
        <f t="shared" si="287"/>
        <v>3.6697184315080325</v>
      </c>
      <c r="Y452" s="79">
        <f t="shared" si="288"/>
        <v>0.21257142857142858</v>
      </c>
      <c r="Z452" s="80">
        <f t="shared" si="289"/>
        <v>35.154000000000003</v>
      </c>
      <c r="AA452" s="81">
        <f t="shared" si="290"/>
        <v>0.10044000000000002</v>
      </c>
      <c r="AB452" s="82">
        <f t="shared" si="291"/>
        <v>50.22</v>
      </c>
      <c r="AC452" s="81">
        <f t="shared" si="292"/>
        <v>0.14348571428571427</v>
      </c>
      <c r="AD452" s="101">
        <f t="shared" si="293"/>
        <v>669.6</v>
      </c>
    </row>
    <row r="453" spans="1:32" ht="13" thickTop="1" x14ac:dyDescent="0.25">
      <c r="A453" s="39" t="s">
        <v>143</v>
      </c>
      <c r="B453" s="40">
        <f>SUM(B441:B452)</f>
        <v>81889</v>
      </c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96"/>
      <c r="N453" s="96"/>
      <c r="O453" s="43"/>
      <c r="P453" s="43"/>
      <c r="Q453" s="41"/>
      <c r="R453" s="42"/>
      <c r="S453" s="41"/>
      <c r="T453" s="41"/>
      <c r="U453" s="42"/>
      <c r="V453" s="41"/>
      <c r="W453" s="40">
        <f>SUM(W441:W452)</f>
        <v>210517</v>
      </c>
      <c r="X453" s="41">
        <f>SUM(X441:X452)</f>
        <v>31.746453501012951</v>
      </c>
      <c r="Y453" s="83"/>
      <c r="Z453" s="84"/>
      <c r="AA453" s="85"/>
      <c r="AB453" s="86"/>
      <c r="AC453" s="85"/>
      <c r="AD453" s="103"/>
    </row>
    <row r="454" spans="1:32" ht="13" thickBot="1" x14ac:dyDescent="0.3">
      <c r="A454" s="11" t="s">
        <v>144</v>
      </c>
      <c r="B454" s="12">
        <f t="shared" ref="B454:V454" si="294">AVERAGE(B441:B452)</f>
        <v>6824.083333333333</v>
      </c>
      <c r="C454" s="12">
        <f t="shared" si="294"/>
        <v>222.83908045977012</v>
      </c>
      <c r="D454" s="12">
        <f t="shared" si="294"/>
        <v>252.58333333333334</v>
      </c>
      <c r="E454" s="12">
        <f t="shared" si="294"/>
        <v>20.766666666666666</v>
      </c>
      <c r="F454" s="54">
        <f>AVERAGE(F441:F452)</f>
        <v>0.86083333333333345</v>
      </c>
      <c r="G454" s="12">
        <f>AVERAGE(G441:G452)</f>
        <v>349.125</v>
      </c>
      <c r="H454" s="12">
        <f>AVERAGE(H441:H452)</f>
        <v>15.583333333333334</v>
      </c>
      <c r="I454" s="54">
        <f>AVERAGE(I441:I452)</f>
        <v>0.94333333333333336</v>
      </c>
      <c r="J454" s="12">
        <f t="shared" si="294"/>
        <v>668.91666666666663</v>
      </c>
      <c r="K454" s="12">
        <f t="shared" si="294"/>
        <v>65.166666666666671</v>
      </c>
      <c r="L454" s="54">
        <f>AVERAGE(L441:L452)</f>
        <v>0.85666666666666658</v>
      </c>
      <c r="M454" s="26">
        <f t="shared" si="294"/>
        <v>7.7052083333333341</v>
      </c>
      <c r="N454" s="26">
        <f t="shared" si="294"/>
        <v>7.5853333333333337</v>
      </c>
      <c r="O454" s="36">
        <f t="shared" si="294"/>
        <v>1507.9166666666667</v>
      </c>
      <c r="P454" s="36">
        <f t="shared" si="294"/>
        <v>1240.3500000000001</v>
      </c>
      <c r="Q454" s="26">
        <f t="shared" si="294"/>
        <v>61.81666666666667</v>
      </c>
      <c r="R454" s="26">
        <f t="shared" si="294"/>
        <v>26.978333333333335</v>
      </c>
      <c r="S454" s="54">
        <f t="shared" si="294"/>
        <v>0.57166666666666677</v>
      </c>
      <c r="T454" s="26">
        <f t="shared" si="294"/>
        <v>10.64625</v>
      </c>
      <c r="U454" s="26">
        <f t="shared" si="294"/>
        <v>5.1065000000000005</v>
      </c>
      <c r="V454" s="54">
        <f t="shared" si="294"/>
        <v>0.58333333333333337</v>
      </c>
      <c r="W454" s="12">
        <f>AVERAGE(W441:W452)</f>
        <v>17543.083333333332</v>
      </c>
      <c r="X454" s="26">
        <f>AVERAGE(X441:X452)</f>
        <v>2.6455377917510794</v>
      </c>
      <c r="Y454" s="79">
        <f t="shared" si="288"/>
        <v>0.25467323481116583</v>
      </c>
      <c r="Z454" s="80">
        <f t="shared" si="289"/>
        <v>56.285437739463603</v>
      </c>
      <c r="AA454" s="87">
        <f t="shared" ref="AA454" si="295">(Z454)/$E$3</f>
        <v>0.16081553639846743</v>
      </c>
      <c r="AB454" s="82">
        <f t="shared" si="291"/>
        <v>77.798693965517245</v>
      </c>
      <c r="AC454" s="87">
        <f t="shared" ref="AC454" si="296">(AB454)/$G$3</f>
        <v>0.22228198275862071</v>
      </c>
      <c r="AD454" s="104">
        <f>AVERAGE(AD441:AD452)</f>
        <v>1030.0985632183908</v>
      </c>
    </row>
    <row r="455" spans="1:32" ht="13" thickTop="1" x14ac:dyDescent="0.25">
      <c r="M455" s="98"/>
      <c r="N455" s="98"/>
    </row>
    <row r="456" spans="1:32" ht="13" thickBot="1" x14ac:dyDescent="0.3">
      <c r="M456" s="98"/>
      <c r="N456" s="98"/>
    </row>
    <row r="457" spans="1:32" ht="13" thickTop="1" x14ac:dyDescent="0.25">
      <c r="A457" s="20" t="s">
        <v>5</v>
      </c>
      <c r="B457" s="21" t="s">
        <v>6</v>
      </c>
      <c r="C457" s="21" t="s">
        <v>6</v>
      </c>
      <c r="D457" s="32" t="s">
        <v>130</v>
      </c>
      <c r="E457" s="21" t="s">
        <v>131</v>
      </c>
      <c r="F457" s="21" t="s">
        <v>2</v>
      </c>
      <c r="G457" s="21" t="s">
        <v>132</v>
      </c>
      <c r="H457" s="21" t="s">
        <v>133</v>
      </c>
      <c r="I457" s="21" t="s">
        <v>3</v>
      </c>
      <c r="J457" s="21" t="s">
        <v>134</v>
      </c>
      <c r="K457" s="21" t="s">
        <v>135</v>
      </c>
      <c r="L457" s="21" t="s">
        <v>14</v>
      </c>
      <c r="M457" s="92" t="s">
        <v>136</v>
      </c>
      <c r="N457" s="92" t="s">
        <v>137</v>
      </c>
      <c r="O457" s="32" t="s">
        <v>138</v>
      </c>
      <c r="P457" s="21" t="s">
        <v>139</v>
      </c>
      <c r="Q457" s="21" t="s">
        <v>140</v>
      </c>
      <c r="R457" s="21" t="s">
        <v>141</v>
      </c>
      <c r="S457" s="22" t="s">
        <v>100</v>
      </c>
      <c r="T457" s="21" t="s">
        <v>101</v>
      </c>
      <c r="U457" s="21" t="s">
        <v>102</v>
      </c>
      <c r="V457" s="22" t="s">
        <v>103</v>
      </c>
      <c r="W457" s="22" t="s">
        <v>48</v>
      </c>
      <c r="X457" s="22" t="s">
        <v>41</v>
      </c>
      <c r="Y457" s="71" t="s">
        <v>49</v>
      </c>
      <c r="Z457" s="72" t="s">
        <v>50</v>
      </c>
      <c r="AA457" s="73" t="s">
        <v>51</v>
      </c>
      <c r="AB457" s="74" t="s">
        <v>49</v>
      </c>
      <c r="AC457" s="73" t="s">
        <v>49</v>
      </c>
      <c r="AD457" s="71" t="s">
        <v>148</v>
      </c>
    </row>
    <row r="458" spans="1:32" ht="13" thickBot="1" x14ac:dyDescent="0.3">
      <c r="A458" s="17" t="s">
        <v>145</v>
      </c>
      <c r="B458" s="18" t="s">
        <v>17</v>
      </c>
      <c r="C458" s="19" t="s">
        <v>18</v>
      </c>
      <c r="D458" s="18" t="s">
        <v>19</v>
      </c>
      <c r="E458" s="18" t="s">
        <v>19</v>
      </c>
      <c r="F458" s="23" t="s">
        <v>20</v>
      </c>
      <c r="G458" s="18" t="s">
        <v>19</v>
      </c>
      <c r="H458" s="18" t="s">
        <v>19</v>
      </c>
      <c r="I458" s="23" t="s">
        <v>20</v>
      </c>
      <c r="J458" s="18" t="s">
        <v>19</v>
      </c>
      <c r="K458" s="18" t="s">
        <v>19</v>
      </c>
      <c r="L458" s="23" t="s">
        <v>20</v>
      </c>
      <c r="M458" s="93"/>
      <c r="N458" s="93"/>
      <c r="O458" s="18"/>
      <c r="P458" s="18"/>
      <c r="Q458" s="17"/>
      <c r="R458" s="17"/>
      <c r="S458" s="23" t="s">
        <v>20</v>
      </c>
      <c r="T458" s="17"/>
      <c r="U458" s="17"/>
      <c r="V458" s="23" t="s">
        <v>20</v>
      </c>
      <c r="W458" s="19" t="s">
        <v>53</v>
      </c>
      <c r="X458" s="19" t="s">
        <v>21</v>
      </c>
      <c r="Y458" s="75" t="s">
        <v>6</v>
      </c>
      <c r="Z458" s="76" t="s">
        <v>54</v>
      </c>
      <c r="AA458" s="77" t="s">
        <v>55</v>
      </c>
      <c r="AB458" s="78" t="s">
        <v>56</v>
      </c>
      <c r="AC458" s="77" t="s">
        <v>57</v>
      </c>
      <c r="AD458" s="99" t="s">
        <v>149</v>
      </c>
    </row>
    <row r="459" spans="1:32" ht="13" thickTop="1" x14ac:dyDescent="0.25">
      <c r="A459" s="38" t="s">
        <v>22</v>
      </c>
      <c r="B459" s="6">
        <v>5441</v>
      </c>
      <c r="C459" s="6">
        <v>177</v>
      </c>
      <c r="D459" s="6">
        <v>199</v>
      </c>
      <c r="E459" s="6">
        <v>27</v>
      </c>
      <c r="F459" s="100">
        <v>75</v>
      </c>
      <c r="G459" s="6">
        <v>258</v>
      </c>
      <c r="H459" s="6">
        <v>26</v>
      </c>
      <c r="I459" s="100">
        <v>84</v>
      </c>
      <c r="J459" s="6">
        <v>633</v>
      </c>
      <c r="K459" s="6">
        <v>143</v>
      </c>
      <c r="L459" s="100">
        <v>63</v>
      </c>
      <c r="M459" s="94">
        <v>7.93</v>
      </c>
      <c r="N459" s="94">
        <v>7.79</v>
      </c>
      <c r="O459" s="6">
        <v>1373</v>
      </c>
      <c r="P459" s="6">
        <v>1448</v>
      </c>
      <c r="Q459" s="6">
        <v>49.9</v>
      </c>
      <c r="R459" s="33">
        <v>53.2</v>
      </c>
      <c r="S459" s="100"/>
      <c r="T459" s="6">
        <v>12.5</v>
      </c>
      <c r="U459" s="33">
        <v>5.07</v>
      </c>
      <c r="V459" s="100">
        <v>60</v>
      </c>
      <c r="W459" s="37">
        <v>24335</v>
      </c>
      <c r="X459" s="7">
        <f t="shared" ref="X459:X470" si="297">W459/B459</f>
        <v>4.4725234331924275</v>
      </c>
      <c r="Y459" s="79">
        <f>C459/$C$2</f>
        <v>0.20228571428571429</v>
      </c>
      <c r="Z459" s="80">
        <f>(C459*D459)/1000</f>
        <v>35.222999999999999</v>
      </c>
      <c r="AA459" s="81">
        <f>(Z459)/$E$3</f>
        <v>0.10063714285714286</v>
      </c>
      <c r="AB459" s="82">
        <f>(C459*G459)/1000</f>
        <v>45.665999999999997</v>
      </c>
      <c r="AC459" s="81">
        <f>(AB459)/$G$3</f>
        <v>0.13047428571428571</v>
      </c>
      <c r="AD459" s="101">
        <f>(0.8*C459*G459)/60</f>
        <v>608.87999999999988</v>
      </c>
    </row>
    <row r="460" spans="1:32" x14ac:dyDescent="0.25">
      <c r="A460" s="38" t="s">
        <v>23</v>
      </c>
      <c r="B460" s="6">
        <v>4498</v>
      </c>
      <c r="C460" s="6">
        <v>161</v>
      </c>
      <c r="D460" s="6">
        <v>210</v>
      </c>
      <c r="E460" s="6">
        <v>31</v>
      </c>
      <c r="F460" s="100">
        <v>80</v>
      </c>
      <c r="G460" s="6">
        <v>454</v>
      </c>
      <c r="H460" s="6">
        <v>27</v>
      </c>
      <c r="I460" s="100">
        <v>94</v>
      </c>
      <c r="J460" s="6">
        <v>839</v>
      </c>
      <c r="K460" s="6">
        <v>137</v>
      </c>
      <c r="L460" s="100">
        <v>84</v>
      </c>
      <c r="M460" s="94">
        <v>7.82</v>
      </c>
      <c r="N460" s="94">
        <v>8.09</v>
      </c>
      <c r="O460" s="6">
        <v>1543</v>
      </c>
      <c r="P460" s="6">
        <v>1508</v>
      </c>
      <c r="Q460" s="6">
        <v>75.099999999999994</v>
      </c>
      <c r="R460" s="33">
        <v>51.5</v>
      </c>
      <c r="S460" s="100">
        <v>29</v>
      </c>
      <c r="T460" s="6">
        <v>9.9</v>
      </c>
      <c r="U460" s="33">
        <v>4.6100000000000003</v>
      </c>
      <c r="V460" s="100">
        <v>53</v>
      </c>
      <c r="W460" s="6">
        <v>18116</v>
      </c>
      <c r="X460" s="7">
        <f t="shared" si="297"/>
        <v>4.0275678079146289</v>
      </c>
      <c r="Y460" s="79">
        <f t="shared" ref="Y460:Y470" si="298">C460/$C$2</f>
        <v>0.184</v>
      </c>
      <c r="Z460" s="80">
        <f t="shared" ref="Z460:Z470" si="299">(C460*D460)/1000</f>
        <v>33.81</v>
      </c>
      <c r="AA460" s="81">
        <f t="shared" ref="AA460:AA470" si="300">(Z460)/$E$3</f>
        <v>9.6600000000000005E-2</v>
      </c>
      <c r="AB460" s="82">
        <f t="shared" ref="AB460:AB470" si="301">(C460*G460)/1000</f>
        <v>73.093999999999994</v>
      </c>
      <c r="AC460" s="81">
        <f t="shared" ref="AC460:AC470" si="302">(AB460)/$G$3</f>
        <v>0.20883999999999997</v>
      </c>
      <c r="AD460" s="101">
        <f t="shared" ref="AD460:AD470" si="303">(0.8*C460*G460)/60</f>
        <v>974.5866666666667</v>
      </c>
    </row>
    <row r="461" spans="1:32" x14ac:dyDescent="0.25">
      <c r="A461" s="38" t="s">
        <v>24</v>
      </c>
      <c r="B461" s="6">
        <v>7496</v>
      </c>
      <c r="C461" s="6">
        <v>247</v>
      </c>
      <c r="D461" s="6">
        <v>289</v>
      </c>
      <c r="E461" s="6">
        <v>24</v>
      </c>
      <c r="F461" s="100">
        <v>91</v>
      </c>
      <c r="G461" s="6">
        <v>396</v>
      </c>
      <c r="H461" s="6">
        <v>12</v>
      </c>
      <c r="I461" s="100">
        <v>97</v>
      </c>
      <c r="J461" s="6">
        <v>739</v>
      </c>
      <c r="K461" s="6">
        <v>67</v>
      </c>
      <c r="L461" s="100">
        <v>92</v>
      </c>
      <c r="M461" s="94">
        <v>7.86</v>
      </c>
      <c r="N461" s="94">
        <v>8.02</v>
      </c>
      <c r="O461" s="6">
        <v>1312</v>
      </c>
      <c r="P461" s="6">
        <v>1291</v>
      </c>
      <c r="Q461" s="6">
        <v>68.400000000000006</v>
      </c>
      <c r="R461" s="33">
        <v>18</v>
      </c>
      <c r="S461" s="100">
        <v>81</v>
      </c>
      <c r="T461" s="6">
        <v>12.8</v>
      </c>
      <c r="U461" s="33">
        <v>2.65</v>
      </c>
      <c r="V461" s="100">
        <v>78</v>
      </c>
      <c r="W461" s="6">
        <v>21536</v>
      </c>
      <c r="X461" s="7">
        <f t="shared" si="297"/>
        <v>2.872998932764141</v>
      </c>
      <c r="Y461" s="79">
        <f t="shared" si="298"/>
        <v>0.28228571428571431</v>
      </c>
      <c r="Z461" s="80">
        <f t="shared" si="299"/>
        <v>71.382999999999996</v>
      </c>
      <c r="AA461" s="81">
        <f t="shared" si="300"/>
        <v>0.20395142857142856</v>
      </c>
      <c r="AB461" s="82">
        <f t="shared" si="301"/>
        <v>97.811999999999998</v>
      </c>
      <c r="AC461" s="81">
        <f t="shared" si="302"/>
        <v>0.27946285714285712</v>
      </c>
      <c r="AD461" s="101">
        <f t="shared" si="303"/>
        <v>1304.1600000000001</v>
      </c>
    </row>
    <row r="462" spans="1:32" x14ac:dyDescent="0.25">
      <c r="A462" s="38" t="s">
        <v>25</v>
      </c>
      <c r="B462" s="6">
        <v>7439</v>
      </c>
      <c r="C462" s="6">
        <v>247.96700000000001</v>
      </c>
      <c r="D462" s="6">
        <v>224.2</v>
      </c>
      <c r="E462" s="6">
        <v>12.142857142857142</v>
      </c>
      <c r="F462" s="100">
        <v>92.922200000000004</v>
      </c>
      <c r="G462" s="6">
        <v>310</v>
      </c>
      <c r="H462" s="6">
        <v>7.2857142857142856</v>
      </c>
      <c r="I462" s="100">
        <v>97.467600000000004</v>
      </c>
      <c r="J462" s="6">
        <v>551.79999999999995</v>
      </c>
      <c r="K462" s="6">
        <v>31.7</v>
      </c>
      <c r="L462" s="100">
        <v>94.131599999999992</v>
      </c>
      <c r="M462" s="94">
        <v>7.6319999999999997</v>
      </c>
      <c r="N462" s="94">
        <v>8.0828571428571436</v>
      </c>
      <c r="O462" s="6">
        <v>1526.4</v>
      </c>
      <c r="P462" s="6">
        <v>1224</v>
      </c>
      <c r="Q462" s="6">
        <v>52.240000000000009</v>
      </c>
      <c r="R462" s="33">
        <v>6.4428571428571431</v>
      </c>
      <c r="S462" s="100">
        <v>87.6126</v>
      </c>
      <c r="T462" s="6">
        <v>11.700000000000001</v>
      </c>
      <c r="U462" s="33">
        <v>3.5328571428571434</v>
      </c>
      <c r="V462" s="100">
        <v>70.400600000000011</v>
      </c>
      <c r="W462" s="6">
        <v>20688</v>
      </c>
      <c r="X462" s="7">
        <f t="shared" si="297"/>
        <v>2.7810189541605053</v>
      </c>
      <c r="Y462" s="79">
        <f t="shared" si="298"/>
        <v>0.28339085714285717</v>
      </c>
      <c r="Z462" s="80">
        <f t="shared" si="299"/>
        <v>55.594201399999996</v>
      </c>
      <c r="AA462" s="81">
        <f t="shared" si="300"/>
        <v>0.15884057542857141</v>
      </c>
      <c r="AB462" s="82">
        <f t="shared" si="301"/>
        <v>76.869770000000003</v>
      </c>
      <c r="AC462" s="81">
        <f t="shared" si="302"/>
        <v>0.21962791428571429</v>
      </c>
      <c r="AD462" s="101">
        <f t="shared" si="303"/>
        <v>1024.9302666666667</v>
      </c>
      <c r="AE462" s="106" t="s">
        <v>150</v>
      </c>
      <c r="AF462" s="107"/>
    </row>
    <row r="463" spans="1:32" x14ac:dyDescent="0.25">
      <c r="A463" s="38" t="s">
        <v>26</v>
      </c>
      <c r="B463" s="6">
        <v>5301</v>
      </c>
      <c r="C463" s="6">
        <v>171</v>
      </c>
      <c r="D463" s="6">
        <v>349.25</v>
      </c>
      <c r="E463" s="6">
        <v>9.8000000000000007</v>
      </c>
      <c r="F463" s="100">
        <v>96.292000000000002</v>
      </c>
      <c r="G463" s="6">
        <v>457.5</v>
      </c>
      <c r="H463" s="6">
        <v>6.6</v>
      </c>
      <c r="I463" s="100">
        <v>98.594000000000008</v>
      </c>
      <c r="J463" s="6">
        <v>862.75</v>
      </c>
      <c r="K463" s="6">
        <v>32.260000000000005</v>
      </c>
      <c r="L463" s="100">
        <v>96.19</v>
      </c>
      <c r="M463" s="94">
        <v>7.3974999999999991</v>
      </c>
      <c r="N463" s="94">
        <v>8.0120000000000005</v>
      </c>
      <c r="O463" s="6">
        <v>1276.25</v>
      </c>
      <c r="P463" s="6">
        <v>1001.6</v>
      </c>
      <c r="Q463" s="6">
        <v>60.424999999999997</v>
      </c>
      <c r="R463" s="33">
        <v>5.07</v>
      </c>
      <c r="S463" s="100">
        <v>91.37</v>
      </c>
      <c r="T463" s="6">
        <v>12.7</v>
      </c>
      <c r="U463" s="33">
        <v>3.6719999999999997</v>
      </c>
      <c r="V463" s="100">
        <v>75.719750000000005</v>
      </c>
      <c r="W463" s="6">
        <v>20376</v>
      </c>
      <c r="X463" s="7">
        <f t="shared" si="297"/>
        <v>3.8438030560271645</v>
      </c>
      <c r="Y463" s="79">
        <f t="shared" si="298"/>
        <v>0.19542857142857142</v>
      </c>
      <c r="Z463" s="80">
        <f t="shared" si="299"/>
        <v>59.72175</v>
      </c>
      <c r="AA463" s="81">
        <f t="shared" si="300"/>
        <v>0.17063357142857144</v>
      </c>
      <c r="AB463" s="82">
        <f t="shared" si="301"/>
        <v>78.232500000000002</v>
      </c>
      <c r="AC463" s="81">
        <f t="shared" si="302"/>
        <v>0.22352142857142857</v>
      </c>
      <c r="AD463" s="101">
        <f t="shared" si="303"/>
        <v>1043.1000000000001</v>
      </c>
      <c r="AE463" s="106"/>
      <c r="AF463" s="107"/>
    </row>
    <row r="464" spans="1:32" x14ac:dyDescent="0.25">
      <c r="A464" s="38" t="s">
        <v>27</v>
      </c>
      <c r="B464" s="6">
        <v>5226</v>
      </c>
      <c r="C464" s="6">
        <v>174.2</v>
      </c>
      <c r="D464" s="6">
        <v>409.8</v>
      </c>
      <c r="E464" s="6">
        <v>14</v>
      </c>
      <c r="F464" s="100">
        <v>95.486000000000004</v>
      </c>
      <c r="G464" s="6">
        <v>434</v>
      </c>
      <c r="H464" s="6">
        <v>8.1666666666666661</v>
      </c>
      <c r="I464" s="100">
        <v>98.160000000000011</v>
      </c>
      <c r="J464" s="6">
        <v>922.6</v>
      </c>
      <c r="K464" s="6">
        <v>36.70000000000001</v>
      </c>
      <c r="L464" s="100">
        <v>96.004199999999997</v>
      </c>
      <c r="M464" s="94">
        <v>7.37</v>
      </c>
      <c r="N464" s="94">
        <v>8.0983333333333345</v>
      </c>
      <c r="O464" s="6">
        <v>1218.5999999999999</v>
      </c>
      <c r="P464" s="6">
        <v>1088.1666666666667</v>
      </c>
      <c r="Q464" s="6">
        <v>55.36</v>
      </c>
      <c r="R464" s="33">
        <v>12.660000000000002</v>
      </c>
      <c r="S464" s="100">
        <v>72.694600000000008</v>
      </c>
      <c r="T464" s="6">
        <v>11.324</v>
      </c>
      <c r="U464" s="33">
        <v>4.4316666666666658</v>
      </c>
      <c r="V464" s="100">
        <v>60.498000000000005</v>
      </c>
      <c r="W464" s="6">
        <v>16258</v>
      </c>
      <c r="X464" s="7">
        <f t="shared" si="297"/>
        <v>3.1109835438193647</v>
      </c>
      <c r="Y464" s="79">
        <f t="shared" si="298"/>
        <v>0.19908571428571428</v>
      </c>
      <c r="Z464" s="80">
        <f t="shared" si="299"/>
        <v>71.387160000000009</v>
      </c>
      <c r="AA464" s="81">
        <f t="shared" si="300"/>
        <v>0.20396331428571432</v>
      </c>
      <c r="AB464" s="82">
        <f t="shared" si="301"/>
        <v>75.602799999999988</v>
      </c>
      <c r="AC464" s="81">
        <f t="shared" si="302"/>
        <v>0.21600799999999998</v>
      </c>
      <c r="AD464" s="101">
        <f t="shared" si="303"/>
        <v>1008.0373333333332</v>
      </c>
      <c r="AE464" s="106"/>
      <c r="AF464" s="107"/>
    </row>
    <row r="465" spans="1:30" x14ac:dyDescent="0.25">
      <c r="A465" s="38" t="s">
        <v>28</v>
      </c>
      <c r="B465" s="6">
        <v>5663</v>
      </c>
      <c r="C465" s="6">
        <v>182.67741935483872</v>
      </c>
      <c r="D465" s="6">
        <v>511</v>
      </c>
      <c r="E465" s="6">
        <v>17.428571428571427</v>
      </c>
      <c r="F465" s="100">
        <v>95.694800000000001</v>
      </c>
      <c r="G465" s="6">
        <v>602</v>
      </c>
      <c r="H465" s="6">
        <v>12.166666666666666</v>
      </c>
      <c r="I465" s="100">
        <v>97.747599999999991</v>
      </c>
      <c r="J465" s="6">
        <v>1076.4000000000001</v>
      </c>
      <c r="K465" s="6">
        <v>43.6</v>
      </c>
      <c r="L465" s="100">
        <v>95.445600000000013</v>
      </c>
      <c r="M465" s="97">
        <v>7.1319999999999997</v>
      </c>
      <c r="N465" s="97">
        <v>7.9857142857142858</v>
      </c>
      <c r="O465" s="55">
        <v>1103</v>
      </c>
      <c r="P465" s="55">
        <v>1045.4285714285713</v>
      </c>
      <c r="Q465" s="6">
        <v>53.040000000000006</v>
      </c>
      <c r="R465" s="33">
        <v>9.6016666666666666</v>
      </c>
      <c r="S465" s="100">
        <v>83.496399999999994</v>
      </c>
      <c r="T465" s="6">
        <v>11.878</v>
      </c>
      <c r="U465" s="33">
        <v>5.3442857142857134</v>
      </c>
      <c r="V465" s="100">
        <v>64.563000000000002</v>
      </c>
      <c r="W465" s="6">
        <v>17728</v>
      </c>
      <c r="X465" s="7">
        <f t="shared" si="297"/>
        <v>3.130496203425746</v>
      </c>
      <c r="Y465" s="79">
        <f t="shared" si="298"/>
        <v>0.20877419354838711</v>
      </c>
      <c r="Z465" s="80">
        <f t="shared" si="299"/>
        <v>93.348161290322594</v>
      </c>
      <c r="AA465" s="81">
        <f t="shared" si="300"/>
        <v>0.26670903225806453</v>
      </c>
      <c r="AB465" s="82">
        <f t="shared" si="301"/>
        <v>109.97180645161291</v>
      </c>
      <c r="AC465" s="81">
        <f t="shared" si="302"/>
        <v>0.31420516129032261</v>
      </c>
      <c r="AD465" s="101">
        <f t="shared" si="303"/>
        <v>1466.2907526881722</v>
      </c>
    </row>
    <row r="466" spans="1:30" x14ac:dyDescent="0.25">
      <c r="A466" s="38" t="s">
        <v>29</v>
      </c>
      <c r="B466" s="6">
        <v>5192</v>
      </c>
      <c r="C466" s="6">
        <v>167</v>
      </c>
      <c r="D466" s="6">
        <v>345</v>
      </c>
      <c r="E466" s="6">
        <v>21</v>
      </c>
      <c r="F466" s="100">
        <v>91</v>
      </c>
      <c r="G466" s="6">
        <v>420</v>
      </c>
      <c r="H466" s="6">
        <v>11</v>
      </c>
      <c r="I466" s="100">
        <v>97</v>
      </c>
      <c r="J466" s="6">
        <v>972</v>
      </c>
      <c r="K466" s="6">
        <v>48</v>
      </c>
      <c r="L466" s="100">
        <v>94</v>
      </c>
      <c r="M466" s="94">
        <v>7.54</v>
      </c>
      <c r="N466" s="94">
        <v>8.1999999999999993</v>
      </c>
      <c r="O466" s="6">
        <v>1271</v>
      </c>
      <c r="P466" s="6">
        <v>928</v>
      </c>
      <c r="Q466" s="6">
        <v>77</v>
      </c>
      <c r="R466" s="33">
        <v>2.5</v>
      </c>
      <c r="S466" s="100">
        <v>97</v>
      </c>
      <c r="T466" s="6">
        <v>12.4</v>
      </c>
      <c r="U466" s="33">
        <v>4.1100000000000003</v>
      </c>
      <c r="V466" s="100">
        <v>64</v>
      </c>
      <c r="W466" s="6">
        <v>18468</v>
      </c>
      <c r="X466" s="7">
        <f t="shared" si="297"/>
        <v>3.5570107858243452</v>
      </c>
      <c r="Y466" s="79">
        <f t="shared" si="298"/>
        <v>0.19085714285714286</v>
      </c>
      <c r="Z466" s="80">
        <f t="shared" si="299"/>
        <v>57.615000000000002</v>
      </c>
      <c r="AA466" s="81">
        <f t="shared" si="300"/>
        <v>0.16461428571428571</v>
      </c>
      <c r="AB466" s="82">
        <f t="shared" si="301"/>
        <v>70.14</v>
      </c>
      <c r="AC466" s="81">
        <f t="shared" si="302"/>
        <v>0.20039999999999999</v>
      </c>
      <c r="AD466" s="101">
        <f t="shared" si="303"/>
        <v>935.2</v>
      </c>
    </row>
    <row r="467" spans="1:30" x14ac:dyDescent="0.25">
      <c r="A467" s="38" t="s">
        <v>30</v>
      </c>
      <c r="B467" s="6">
        <v>5139</v>
      </c>
      <c r="C467" s="6">
        <v>171.3</v>
      </c>
      <c r="D467" s="6">
        <v>318</v>
      </c>
      <c r="E467" s="6">
        <v>16.600000000000001</v>
      </c>
      <c r="F467" s="100">
        <v>89.099500000000006</v>
      </c>
      <c r="G467" s="6">
        <v>442.5</v>
      </c>
      <c r="H467" s="6">
        <v>8.6</v>
      </c>
      <c r="I467" s="100">
        <v>96.486999999999995</v>
      </c>
      <c r="J467" s="6">
        <v>623</v>
      </c>
      <c r="K467" s="6">
        <v>27.020000000000003</v>
      </c>
      <c r="L467" s="100">
        <v>94.163250000000005</v>
      </c>
      <c r="M467" s="94">
        <v>7.4300000000000006</v>
      </c>
      <c r="N467" s="94">
        <v>8.4559999999999995</v>
      </c>
      <c r="O467" s="6">
        <v>1457</v>
      </c>
      <c r="P467" s="6">
        <v>997.6</v>
      </c>
      <c r="Q467" s="6">
        <v>47.375</v>
      </c>
      <c r="R467" s="33">
        <v>2.1840000000000002</v>
      </c>
      <c r="S467" s="100">
        <v>93.864749999999987</v>
      </c>
      <c r="T467" s="6">
        <v>8.7774999999999999</v>
      </c>
      <c r="U467" s="33">
        <v>3.3820000000000001</v>
      </c>
      <c r="V467" s="100">
        <v>59.747749999999996</v>
      </c>
      <c r="W467" s="6">
        <v>13308</v>
      </c>
      <c r="X467" s="7">
        <f t="shared" si="297"/>
        <v>2.5896088733216578</v>
      </c>
      <c r="Y467" s="79">
        <f t="shared" si="298"/>
        <v>0.1957714285714286</v>
      </c>
      <c r="Z467" s="80">
        <f t="shared" si="299"/>
        <v>54.473399999999998</v>
      </c>
      <c r="AA467" s="81">
        <f t="shared" si="300"/>
        <v>0.1556382857142857</v>
      </c>
      <c r="AB467" s="82">
        <f t="shared" si="301"/>
        <v>75.800250000000005</v>
      </c>
      <c r="AC467" s="81">
        <f t="shared" si="302"/>
        <v>0.21657214285714288</v>
      </c>
      <c r="AD467" s="101">
        <f t="shared" si="303"/>
        <v>1010.6700000000002</v>
      </c>
    </row>
    <row r="468" spans="1:30" x14ac:dyDescent="0.25">
      <c r="A468" s="38" t="s">
        <v>31</v>
      </c>
      <c r="B468" s="6">
        <v>4072</v>
      </c>
      <c r="C468" s="6">
        <v>131.35483870967741</v>
      </c>
      <c r="D468" s="6">
        <v>975.75</v>
      </c>
      <c r="E468" s="6">
        <v>8.4</v>
      </c>
      <c r="F468" s="100">
        <v>98.750499999999988</v>
      </c>
      <c r="G468" s="6">
        <v>720</v>
      </c>
      <c r="H468" s="6">
        <v>9</v>
      </c>
      <c r="I468" s="100">
        <v>98.490750000000006</v>
      </c>
      <c r="J468" s="6">
        <v>1815.5</v>
      </c>
      <c r="K468" s="6">
        <v>27.52</v>
      </c>
      <c r="L468" s="100">
        <v>97.893500000000003</v>
      </c>
      <c r="M468" s="94">
        <v>6.79</v>
      </c>
      <c r="N468" s="94">
        <v>7.7020000000000008</v>
      </c>
      <c r="O468" s="6">
        <v>1460</v>
      </c>
      <c r="P468" s="6">
        <v>987.2</v>
      </c>
      <c r="Q468" s="102">
        <v>79.400000000000006</v>
      </c>
      <c r="R468" s="33">
        <v>3.38</v>
      </c>
      <c r="S468" s="100">
        <v>95.548999999999992</v>
      </c>
      <c r="T468" s="6">
        <v>13.775</v>
      </c>
      <c r="U468" s="33">
        <v>5.95</v>
      </c>
      <c r="V468" s="100">
        <v>58.049000000000007</v>
      </c>
      <c r="W468" s="6">
        <v>15299</v>
      </c>
      <c r="X468" s="7">
        <f t="shared" si="297"/>
        <v>3.757121807465619</v>
      </c>
      <c r="Y468" s="79">
        <f t="shared" si="298"/>
        <v>0.15011981566820276</v>
      </c>
      <c r="Z468" s="80">
        <f t="shared" si="299"/>
        <v>128.16948387096772</v>
      </c>
      <c r="AA468" s="81">
        <f t="shared" si="300"/>
        <v>0.36619852534562208</v>
      </c>
      <c r="AB468" s="82">
        <f t="shared" si="301"/>
        <v>94.57548387096773</v>
      </c>
      <c r="AC468" s="81">
        <f t="shared" si="302"/>
        <v>0.27021566820276494</v>
      </c>
      <c r="AD468" s="101">
        <f t="shared" si="303"/>
        <v>1261.0064516129032</v>
      </c>
    </row>
    <row r="469" spans="1:30" x14ac:dyDescent="0.25">
      <c r="A469" s="38" t="s">
        <v>32</v>
      </c>
      <c r="B469" s="6">
        <v>4492</v>
      </c>
      <c r="C469" s="6">
        <v>149.73333333333332</v>
      </c>
      <c r="D469" s="6">
        <v>209</v>
      </c>
      <c r="E469" s="6">
        <v>11.166666666666666</v>
      </c>
      <c r="F469" s="100">
        <v>93.216999999999999</v>
      </c>
      <c r="G469" s="6">
        <v>282</v>
      </c>
      <c r="H469" s="6">
        <v>5.333333333333333</v>
      </c>
      <c r="I469" s="100">
        <v>96.891800000000018</v>
      </c>
      <c r="J469" s="6">
        <v>648.4</v>
      </c>
      <c r="K469" s="6">
        <v>26</v>
      </c>
      <c r="L469" s="100">
        <v>95.332000000000008</v>
      </c>
      <c r="M469" s="94">
        <v>7.6639999999999997</v>
      </c>
      <c r="N469" s="94">
        <v>7.8249999999999993</v>
      </c>
      <c r="O469" s="6">
        <v>2504.6</v>
      </c>
      <c r="P469" s="6">
        <v>1514.1666666666667</v>
      </c>
      <c r="Q469" s="6">
        <v>69</v>
      </c>
      <c r="R469" s="33">
        <v>3.01</v>
      </c>
      <c r="S469" s="100">
        <v>95.436800000000005</v>
      </c>
      <c r="T469" s="6">
        <v>9.5739999999999998</v>
      </c>
      <c r="U469" s="33">
        <v>4.2200000000000006</v>
      </c>
      <c r="V469" s="100">
        <v>51.94</v>
      </c>
      <c r="W469" s="6">
        <v>13471</v>
      </c>
      <c r="X469" s="7">
        <f t="shared" si="297"/>
        <v>2.9988869100623332</v>
      </c>
      <c r="Y469" s="79">
        <f t="shared" si="298"/>
        <v>0.17112380952380951</v>
      </c>
      <c r="Z469" s="80">
        <f t="shared" si="299"/>
        <v>31.294266666666662</v>
      </c>
      <c r="AA469" s="81">
        <f t="shared" si="300"/>
        <v>8.9412190476190465E-2</v>
      </c>
      <c r="AB469" s="82">
        <f t="shared" si="301"/>
        <v>42.224799999999995</v>
      </c>
      <c r="AC469" s="81">
        <f t="shared" si="302"/>
        <v>0.1206422857142857</v>
      </c>
      <c r="AD469" s="101">
        <f t="shared" si="303"/>
        <v>562.99733333333324</v>
      </c>
    </row>
    <row r="470" spans="1:30" ht="13" thickBot="1" x14ac:dyDescent="0.3">
      <c r="A470" s="38" t="s">
        <v>33</v>
      </c>
      <c r="B470" s="6">
        <v>5661</v>
      </c>
      <c r="C470" s="6">
        <v>182.61290322580646</v>
      </c>
      <c r="D470" s="6">
        <v>383</v>
      </c>
      <c r="E470" s="6">
        <v>9.1999999999999993</v>
      </c>
      <c r="F470" s="100">
        <v>95.342500000000001</v>
      </c>
      <c r="G470" s="6">
        <v>427.5</v>
      </c>
      <c r="H470" s="6">
        <v>4.8</v>
      </c>
      <c r="I470" s="100">
        <v>98.524500000000003</v>
      </c>
      <c r="J470" s="6">
        <v>782.25</v>
      </c>
      <c r="K470" s="6">
        <v>20.68</v>
      </c>
      <c r="L470" s="100">
        <v>96.740499999999997</v>
      </c>
      <c r="M470" s="94">
        <v>7.6824999999999992</v>
      </c>
      <c r="N470" s="94">
        <v>7.798</v>
      </c>
      <c r="O470" s="6">
        <v>1941.25</v>
      </c>
      <c r="P470" s="6">
        <v>1620.8</v>
      </c>
      <c r="Q470" s="6">
        <v>59.65</v>
      </c>
      <c r="R470" s="33">
        <v>7.0419999999999998</v>
      </c>
      <c r="S470" s="100">
        <v>87.736000000000018</v>
      </c>
      <c r="T470" s="6">
        <v>9.1724999999999994</v>
      </c>
      <c r="U470" s="33">
        <v>3.8600000000000003</v>
      </c>
      <c r="V470" s="100">
        <v>55.386499999999998</v>
      </c>
      <c r="W470" s="6">
        <v>16377</v>
      </c>
      <c r="X470" s="7">
        <f t="shared" si="297"/>
        <v>2.8929517753047165</v>
      </c>
      <c r="Y470" s="79">
        <f t="shared" si="298"/>
        <v>0.20870046082949309</v>
      </c>
      <c r="Z470" s="80">
        <f t="shared" si="299"/>
        <v>69.940741935483885</v>
      </c>
      <c r="AA470" s="81">
        <f t="shared" si="300"/>
        <v>0.19983069124423966</v>
      </c>
      <c r="AB470" s="82">
        <f t="shared" si="301"/>
        <v>78.067016129032254</v>
      </c>
      <c r="AC470" s="81">
        <f t="shared" si="302"/>
        <v>0.22304861751152072</v>
      </c>
      <c r="AD470" s="101">
        <f t="shared" si="303"/>
        <v>1040.8935483870969</v>
      </c>
    </row>
    <row r="471" spans="1:30" ht="13" thickTop="1" x14ac:dyDescent="0.25">
      <c r="A471" s="39" t="s">
        <v>146</v>
      </c>
      <c r="B471" s="40">
        <f>SUM(B459:B470)</f>
        <v>65620</v>
      </c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96"/>
      <c r="N471" s="96"/>
      <c r="O471" s="43"/>
      <c r="P471" s="43"/>
      <c r="Q471" s="41"/>
      <c r="R471" s="42"/>
      <c r="S471" s="41"/>
      <c r="T471" s="41"/>
      <c r="U471" s="42"/>
      <c r="V471" s="41"/>
      <c r="W471" s="40">
        <f>SUM(W459:W470)</f>
        <v>215960</v>
      </c>
      <c r="X471" s="41">
        <f>SUM(X459:X470)</f>
        <v>40.034972083282653</v>
      </c>
      <c r="Y471" s="83"/>
      <c r="Z471" s="84"/>
      <c r="AA471" s="85"/>
      <c r="AB471" s="86"/>
      <c r="AC471" s="85"/>
      <c r="AD471" s="103"/>
    </row>
    <row r="472" spans="1:30" ht="13" thickBot="1" x14ac:dyDescent="0.3">
      <c r="A472" s="11" t="s">
        <v>147</v>
      </c>
      <c r="B472" s="12">
        <f t="shared" ref="B472:V472" si="304">AVERAGE(B459:B470)</f>
        <v>5468.333333333333</v>
      </c>
      <c r="C472" s="12">
        <f t="shared" si="304"/>
        <v>180.23712455197131</v>
      </c>
      <c r="D472" s="12">
        <f t="shared" si="304"/>
        <v>368.58333333333331</v>
      </c>
      <c r="E472" s="12">
        <f t="shared" si="304"/>
        <v>16.811507936507933</v>
      </c>
      <c r="F472" s="54">
        <f>AVERAGE(F459:F470)</f>
        <v>91.150374999999997</v>
      </c>
      <c r="G472" s="12">
        <f>AVERAGE(G459:G470)</f>
        <v>433.625</v>
      </c>
      <c r="H472" s="12">
        <f>AVERAGE(H459:H470)</f>
        <v>11.496031746031747</v>
      </c>
      <c r="I472" s="54">
        <f>AVERAGE(I459:I470)</f>
        <v>96.196937500000004</v>
      </c>
      <c r="J472" s="12">
        <f t="shared" si="304"/>
        <v>872.14166666666677</v>
      </c>
      <c r="K472" s="12">
        <f t="shared" si="304"/>
        <v>53.373333333333328</v>
      </c>
      <c r="L472" s="54">
        <f>AVERAGE(L459:L470)</f>
        <v>91.575054166666675</v>
      </c>
      <c r="M472" s="26">
        <f t="shared" si="304"/>
        <v>7.5206666666666671</v>
      </c>
      <c r="N472" s="26">
        <f t="shared" si="304"/>
        <v>8.0049920634920646</v>
      </c>
      <c r="O472" s="36">
        <f t="shared" si="304"/>
        <v>1498.8416666666665</v>
      </c>
      <c r="P472" s="36">
        <f t="shared" si="304"/>
        <v>1221.1634920634922</v>
      </c>
      <c r="Q472" s="12">
        <f t="shared" si="304"/>
        <v>62.240833333333335</v>
      </c>
      <c r="R472" s="27">
        <f t="shared" si="304"/>
        <v>14.549210317460314</v>
      </c>
      <c r="S472" s="54">
        <f t="shared" si="304"/>
        <v>83.16001363636363</v>
      </c>
      <c r="T472" s="12">
        <f t="shared" si="304"/>
        <v>11.375083333333336</v>
      </c>
      <c r="U472" s="27">
        <f t="shared" si="304"/>
        <v>4.23606746031746</v>
      </c>
      <c r="V472" s="54">
        <f t="shared" si="304"/>
        <v>62.608716666666673</v>
      </c>
      <c r="W472" s="12">
        <f>AVERAGE(W459:W470)</f>
        <v>17996.666666666668</v>
      </c>
      <c r="X472" s="26">
        <f>AVERAGE(X459:X470)</f>
        <v>3.3362476736068878</v>
      </c>
      <c r="Y472" s="79">
        <f>C472/$C$2</f>
        <v>0.20598528520225293</v>
      </c>
      <c r="Z472" s="80">
        <f>(C472*D472)/1000</f>
        <v>66.432400157780748</v>
      </c>
      <c r="AA472" s="87">
        <f>(Z472)/$E$3</f>
        <v>0.18980685759365928</v>
      </c>
      <c r="AB472" s="82">
        <f>(C472*G472)/1000</f>
        <v>78.155323133848569</v>
      </c>
      <c r="AC472" s="87">
        <f>(AB472)/$G$3</f>
        <v>0.22330092323956735</v>
      </c>
      <c r="AD472" s="104">
        <f>AVERAGE(AD459:AD470)</f>
        <v>1020.0626960573477</v>
      </c>
    </row>
    <row r="473" spans="1:30" ht="13" thickTop="1" x14ac:dyDescent="0.25"/>
    <row r="474" spans="1:30" ht="13" thickBot="1" x14ac:dyDescent="0.3"/>
    <row r="475" spans="1:30" ht="13" thickTop="1" x14ac:dyDescent="0.25">
      <c r="A475" s="20" t="s">
        <v>5</v>
      </c>
      <c r="B475" s="21" t="s">
        <v>6</v>
      </c>
      <c r="C475" s="21" t="s">
        <v>6</v>
      </c>
      <c r="D475" s="32" t="s">
        <v>130</v>
      </c>
      <c r="E475" s="21" t="s">
        <v>131</v>
      </c>
      <c r="F475" s="21" t="s">
        <v>2</v>
      </c>
      <c r="G475" s="21" t="s">
        <v>132</v>
      </c>
      <c r="H475" s="21" t="s">
        <v>133</v>
      </c>
      <c r="I475" s="21" t="s">
        <v>3</v>
      </c>
      <c r="J475" s="21" t="s">
        <v>134</v>
      </c>
      <c r="K475" s="21" t="s">
        <v>135</v>
      </c>
      <c r="L475" s="21" t="s">
        <v>14</v>
      </c>
      <c r="M475" s="92" t="s">
        <v>136</v>
      </c>
      <c r="N475" s="92" t="s">
        <v>137</v>
      </c>
      <c r="O475" s="32" t="s">
        <v>138</v>
      </c>
      <c r="P475" s="21" t="s">
        <v>139</v>
      </c>
      <c r="Q475" s="21" t="s">
        <v>140</v>
      </c>
      <c r="R475" s="21" t="s">
        <v>141</v>
      </c>
      <c r="S475" s="22" t="s">
        <v>100</v>
      </c>
      <c r="T475" s="21" t="s">
        <v>101</v>
      </c>
      <c r="U475" s="21" t="s">
        <v>102</v>
      </c>
      <c r="V475" s="22" t="s">
        <v>103</v>
      </c>
      <c r="W475" s="22" t="s">
        <v>48</v>
      </c>
      <c r="X475" s="22" t="s">
        <v>41</v>
      </c>
      <c r="Y475" s="71" t="s">
        <v>49</v>
      </c>
      <c r="Z475" s="72" t="s">
        <v>50</v>
      </c>
      <c r="AA475" s="73" t="s">
        <v>51</v>
      </c>
      <c r="AB475" s="74" t="s">
        <v>49</v>
      </c>
      <c r="AC475" s="73" t="s">
        <v>49</v>
      </c>
      <c r="AD475" s="71" t="s">
        <v>148</v>
      </c>
    </row>
    <row r="476" spans="1:30" ht="13" thickBot="1" x14ac:dyDescent="0.3">
      <c r="A476" s="17" t="s">
        <v>151</v>
      </c>
      <c r="B476" s="18" t="s">
        <v>17</v>
      </c>
      <c r="C476" s="19" t="s">
        <v>18</v>
      </c>
      <c r="D476" s="18" t="s">
        <v>19</v>
      </c>
      <c r="E476" s="18" t="s">
        <v>19</v>
      </c>
      <c r="F476" s="23" t="s">
        <v>20</v>
      </c>
      <c r="G476" s="18" t="s">
        <v>19</v>
      </c>
      <c r="H476" s="18" t="s">
        <v>19</v>
      </c>
      <c r="I476" s="23" t="s">
        <v>20</v>
      </c>
      <c r="J476" s="18" t="s">
        <v>19</v>
      </c>
      <c r="K476" s="18" t="s">
        <v>19</v>
      </c>
      <c r="L476" s="23" t="s">
        <v>20</v>
      </c>
      <c r="M476" s="93"/>
      <c r="N476" s="93"/>
      <c r="O476" s="18"/>
      <c r="P476" s="18"/>
      <c r="Q476" s="17"/>
      <c r="R476" s="17"/>
      <c r="S476" s="23" t="s">
        <v>20</v>
      </c>
      <c r="T476" s="17"/>
      <c r="U476" s="17"/>
      <c r="V476" s="23" t="s">
        <v>20</v>
      </c>
      <c r="W476" s="19" t="s">
        <v>53</v>
      </c>
      <c r="X476" s="19" t="s">
        <v>21</v>
      </c>
      <c r="Y476" s="75" t="s">
        <v>6</v>
      </c>
      <c r="Z476" s="76" t="s">
        <v>54</v>
      </c>
      <c r="AA476" s="77" t="s">
        <v>55</v>
      </c>
      <c r="AB476" s="78" t="s">
        <v>56</v>
      </c>
      <c r="AC476" s="77" t="s">
        <v>57</v>
      </c>
      <c r="AD476" s="99" t="s">
        <v>149</v>
      </c>
    </row>
    <row r="477" spans="1:30" ht="13" thickTop="1" x14ac:dyDescent="0.25">
      <c r="A477" s="38" t="s">
        <v>22</v>
      </c>
      <c r="B477" s="6">
        <v>5317</v>
      </c>
      <c r="C477" s="6">
        <v>171.51599999999999</v>
      </c>
      <c r="D477" s="6">
        <v>769</v>
      </c>
      <c r="E477" s="6">
        <v>16.166666666666668</v>
      </c>
      <c r="F477" s="100">
        <v>96.099199999999996</v>
      </c>
      <c r="G477" s="6">
        <v>792</v>
      </c>
      <c r="H477" s="6">
        <v>5.333333333333333</v>
      </c>
      <c r="I477" s="100">
        <v>99.239200000000011</v>
      </c>
      <c r="J477" s="6">
        <v>1738.4</v>
      </c>
      <c r="K477" s="6">
        <v>23.5</v>
      </c>
      <c r="L477" s="100">
        <v>98.198999999999998</v>
      </c>
      <c r="M477" s="94">
        <v>7.5720000000000001</v>
      </c>
      <c r="N477" s="94">
        <v>7.9733333333333336</v>
      </c>
      <c r="O477" s="6">
        <v>1800.6</v>
      </c>
      <c r="P477" s="6">
        <v>1434.5</v>
      </c>
      <c r="Q477" s="6">
        <v>102.54</v>
      </c>
      <c r="R477" s="33">
        <v>3.2516666666666669</v>
      </c>
      <c r="S477" s="100">
        <v>96.197599999999994</v>
      </c>
      <c r="T477" s="6">
        <v>14.402000000000001</v>
      </c>
      <c r="U477" s="33">
        <v>4.9366666666666665</v>
      </c>
      <c r="V477" s="100">
        <v>56.354999999999997</v>
      </c>
      <c r="W477" s="37">
        <v>14243</v>
      </c>
      <c r="X477" s="7">
        <f t="shared" ref="X477:X488" si="305">W477/B477</f>
        <v>2.6787662215535075</v>
      </c>
      <c r="Y477" s="79">
        <f>C477/$C$2</f>
        <v>0.1960182857142857</v>
      </c>
      <c r="Z477" s="80">
        <f>(C477*D477)/1000</f>
        <v>131.895804</v>
      </c>
      <c r="AA477" s="81">
        <f>(Z477)/$E$3</f>
        <v>0.3768451542857143</v>
      </c>
      <c r="AB477" s="82">
        <f>(C477*G477)/1000</f>
        <v>135.84067199999998</v>
      </c>
      <c r="AC477" s="81">
        <f>(AB477)/$G$3</f>
        <v>0.38811620571428568</v>
      </c>
      <c r="AD477" s="101">
        <f>(0.8*C477*G477)/60</f>
        <v>1811.2089599999999</v>
      </c>
    </row>
    <row r="478" spans="1:30" x14ac:dyDescent="0.25">
      <c r="A478" s="38" t="s">
        <v>23</v>
      </c>
      <c r="B478" s="6">
        <v>5832</v>
      </c>
      <c r="C478" s="6">
        <v>208.28571428571428</v>
      </c>
      <c r="D478" s="6">
        <v>266.25</v>
      </c>
      <c r="E478" s="6">
        <v>9.8000000000000007</v>
      </c>
      <c r="F478" s="100">
        <v>95.369</v>
      </c>
      <c r="G478" s="6">
        <v>372.5</v>
      </c>
      <c r="H478" s="6">
        <v>5.4</v>
      </c>
      <c r="I478" s="100">
        <v>98.413250000000005</v>
      </c>
      <c r="J478" s="6">
        <v>831.5</v>
      </c>
      <c r="K478" s="6">
        <v>20.14</v>
      </c>
      <c r="L478" s="100">
        <v>97.443999999999988</v>
      </c>
      <c r="M478" s="94">
        <v>7.875</v>
      </c>
      <c r="N478" s="94">
        <v>8.2320000000000011</v>
      </c>
      <c r="O478" s="6">
        <v>1687.5</v>
      </c>
      <c r="P478" s="6">
        <v>1301.5999999999999</v>
      </c>
      <c r="Q478" s="6">
        <v>74.275000000000006</v>
      </c>
      <c r="R478" s="33">
        <v>7.9060000000000006</v>
      </c>
      <c r="S478" s="100">
        <v>87.961500000000001</v>
      </c>
      <c r="T478" s="6">
        <v>8.3249999999999993</v>
      </c>
      <c r="U478" s="33">
        <v>4.1980000000000004</v>
      </c>
      <c r="V478" s="100">
        <v>45.007999999999996</v>
      </c>
      <c r="W478" s="6">
        <v>13243</v>
      </c>
      <c r="X478" s="7">
        <f t="shared" si="305"/>
        <v>2.2707475994513033</v>
      </c>
      <c r="Y478" s="79">
        <f t="shared" ref="Y478:Y488" si="306">C478/$C$2</f>
        <v>0.2380408163265306</v>
      </c>
      <c r="Z478" s="80">
        <f t="shared" ref="Z478:Z488" si="307">(C478*D478)/1000</f>
        <v>55.456071428571427</v>
      </c>
      <c r="AA478" s="81">
        <f t="shared" ref="AA478:AA488" si="308">(Z478)/$E$3</f>
        <v>0.15844591836734692</v>
      </c>
      <c r="AB478" s="82">
        <f t="shared" ref="AB478:AB488" si="309">(C478*G478)/1000</f>
        <v>77.58642857142857</v>
      </c>
      <c r="AC478" s="81">
        <f t="shared" ref="AC478:AC488" si="310">(AB478)/$G$3</f>
        <v>0.22167551020408163</v>
      </c>
      <c r="AD478" s="101">
        <f t="shared" ref="AD478:AD488" si="311">(0.8*C478*G478)/60</f>
        <v>1034.4857142857143</v>
      </c>
    </row>
    <row r="479" spans="1:30" x14ac:dyDescent="0.25">
      <c r="A479" s="38" t="s">
        <v>24</v>
      </c>
      <c r="B479" s="6">
        <v>5303</v>
      </c>
      <c r="C479" s="6">
        <v>171.20689655172413</v>
      </c>
      <c r="D479" s="6">
        <v>223.75</v>
      </c>
      <c r="E479" s="6">
        <v>12</v>
      </c>
      <c r="F479" s="100">
        <v>93.282749999999993</v>
      </c>
      <c r="G479" s="6">
        <v>477.5</v>
      </c>
      <c r="H479" s="6">
        <v>5.166666666666667</v>
      </c>
      <c r="I479" s="100">
        <v>98.655000000000001</v>
      </c>
      <c r="J479" s="6">
        <v>646.75</v>
      </c>
      <c r="K479" s="6">
        <v>30.5</v>
      </c>
      <c r="L479" s="100">
        <v>95.638000000000005</v>
      </c>
      <c r="M479" s="94">
        <v>7.3675000000000006</v>
      </c>
      <c r="N479" s="94">
        <v>11.424999999999999</v>
      </c>
      <c r="O479" s="6">
        <v>1385.25</v>
      </c>
      <c r="P479" s="6">
        <v>1068.6666666666667</v>
      </c>
      <c r="Q479" s="6">
        <v>63.1</v>
      </c>
      <c r="R479" s="33">
        <v>6.7583333333333329</v>
      </c>
      <c r="S479" s="100">
        <v>89.309749999999994</v>
      </c>
      <c r="T479" s="6">
        <v>8.85</v>
      </c>
      <c r="U479" s="33">
        <v>4.3816666666666668</v>
      </c>
      <c r="V479" s="100">
        <v>56.620749999999994</v>
      </c>
      <c r="W479" s="6">
        <v>15240</v>
      </c>
      <c r="X479" s="7">
        <f t="shared" si="305"/>
        <v>2.8738449933999624</v>
      </c>
      <c r="Y479" s="79">
        <f t="shared" si="306"/>
        <v>0.19566502463054186</v>
      </c>
      <c r="Z479" s="80">
        <f t="shared" si="307"/>
        <v>38.307543103448275</v>
      </c>
      <c r="AA479" s="81">
        <f t="shared" si="308"/>
        <v>0.10945012315270936</v>
      </c>
      <c r="AB479" s="82">
        <f t="shared" si="309"/>
        <v>81.751293103448276</v>
      </c>
      <c r="AC479" s="81">
        <f t="shared" si="310"/>
        <v>0.23357512315270937</v>
      </c>
      <c r="AD479" s="101">
        <f t="shared" si="311"/>
        <v>1090.0172413793102</v>
      </c>
    </row>
    <row r="480" spans="1:30" x14ac:dyDescent="0.25">
      <c r="A480" s="38" t="s">
        <v>25</v>
      </c>
      <c r="B480" s="6">
        <v>5020</v>
      </c>
      <c r="C480" s="6">
        <v>168.27586206896552</v>
      </c>
      <c r="D480" s="6">
        <v>379.5</v>
      </c>
      <c r="E480" s="6">
        <v>7.8</v>
      </c>
      <c r="F480" s="100">
        <v>96.481499999999997</v>
      </c>
      <c r="G480" s="6">
        <v>442.5</v>
      </c>
      <c r="H480" s="6">
        <v>6.4</v>
      </c>
      <c r="I480" s="100">
        <v>97.917000000000002</v>
      </c>
      <c r="J480" s="6">
        <v>1015.5</v>
      </c>
      <c r="K480" s="6">
        <v>32.979999999999997</v>
      </c>
      <c r="L480" s="100">
        <v>93.855000000000004</v>
      </c>
      <c r="M480" s="94">
        <v>7.3125</v>
      </c>
      <c r="N480" s="94">
        <v>8.2240000000000002</v>
      </c>
      <c r="O480" s="6">
        <v>1156.5</v>
      </c>
      <c r="P480" s="6">
        <v>1084.8</v>
      </c>
      <c r="Q480" s="6">
        <v>55.374999999999993</v>
      </c>
      <c r="R480" s="33">
        <v>13.633999999999997</v>
      </c>
      <c r="S480" s="100">
        <v>76.543000000000006</v>
      </c>
      <c r="T480" s="6">
        <v>11.245000000000001</v>
      </c>
      <c r="U480" s="33">
        <v>3.9140000000000001</v>
      </c>
      <c r="V480" s="100">
        <v>69.830500000000001</v>
      </c>
      <c r="W480" s="6">
        <v>12963</v>
      </c>
      <c r="X480" s="7">
        <f t="shared" si="305"/>
        <v>2.5822709163346613</v>
      </c>
      <c r="Y480" s="79">
        <f t="shared" si="306"/>
        <v>0.1923152709359606</v>
      </c>
      <c r="Z480" s="80">
        <f t="shared" si="307"/>
        <v>63.860689655172415</v>
      </c>
      <c r="AA480" s="81">
        <f t="shared" si="308"/>
        <v>0.18245911330049261</v>
      </c>
      <c r="AB480" s="82">
        <f t="shared" si="309"/>
        <v>74.462068965517247</v>
      </c>
      <c r="AC480" s="81">
        <f t="shared" si="310"/>
        <v>0.21274876847290641</v>
      </c>
      <c r="AD480" s="101">
        <f t="shared" si="311"/>
        <v>992.82758620689651</v>
      </c>
    </row>
    <row r="481" spans="1:30" x14ac:dyDescent="0.25">
      <c r="A481" s="38" t="s">
        <v>26</v>
      </c>
      <c r="B481" s="6">
        <v>5790</v>
      </c>
      <c r="C481" s="6">
        <v>188.31034482758622</v>
      </c>
      <c r="D481" s="6">
        <v>207.5</v>
      </c>
      <c r="E481" s="6">
        <v>16.25</v>
      </c>
      <c r="F481" s="100">
        <v>90.540166666666664</v>
      </c>
      <c r="G481" s="6">
        <v>310</v>
      </c>
      <c r="H481" s="6">
        <v>9.7142857142857135</v>
      </c>
      <c r="I481" s="100">
        <v>96.227800000000002</v>
      </c>
      <c r="J481" s="6">
        <v>499</v>
      </c>
      <c r="K481" s="6">
        <v>48.550000000000004</v>
      </c>
      <c r="L481" s="100">
        <v>88.691333333333333</v>
      </c>
      <c r="M481" s="94">
        <v>7.4533333333333331</v>
      </c>
      <c r="N481" s="94">
        <v>8.0949999999999989</v>
      </c>
      <c r="O481" s="6">
        <v>1348.5</v>
      </c>
      <c r="P481" s="6">
        <v>1378.875</v>
      </c>
      <c r="Q481" s="6">
        <v>48.849999999999994</v>
      </c>
      <c r="R481" s="33">
        <v>32.75</v>
      </c>
      <c r="S481" s="100">
        <v>38.096600000000002</v>
      </c>
      <c r="T481" s="6">
        <v>8.8683333333333341</v>
      </c>
      <c r="U481" s="33">
        <v>4.1875</v>
      </c>
      <c r="V481" s="100">
        <v>52.870400000000004</v>
      </c>
      <c r="W481" s="6">
        <v>15319</v>
      </c>
      <c r="X481" s="7">
        <f t="shared" si="305"/>
        <v>2.6457685664939552</v>
      </c>
      <c r="Y481" s="79">
        <f t="shared" si="306"/>
        <v>0.21521182266009853</v>
      </c>
      <c r="Z481" s="80">
        <f t="shared" si="307"/>
        <v>39.074396551724135</v>
      </c>
      <c r="AA481" s="81">
        <f t="shared" si="308"/>
        <v>0.1116411330049261</v>
      </c>
      <c r="AB481" s="82">
        <f t="shared" si="309"/>
        <v>58.376206896551729</v>
      </c>
      <c r="AC481" s="81">
        <f t="shared" si="310"/>
        <v>0.16678916256157636</v>
      </c>
      <c r="AD481" s="101">
        <f t="shared" si="311"/>
        <v>778.34942528735644</v>
      </c>
    </row>
    <row r="482" spans="1:30" x14ac:dyDescent="0.25">
      <c r="A482" s="38" t="s">
        <v>27</v>
      </c>
      <c r="B482" s="6">
        <v>5286</v>
      </c>
      <c r="C482" s="6">
        <v>175.68965517241378</v>
      </c>
      <c r="D482" s="6">
        <v>157.5</v>
      </c>
      <c r="E482" s="6">
        <v>17.600000000000001</v>
      </c>
      <c r="F482" s="100">
        <v>88.462500000000006</v>
      </c>
      <c r="G482" s="6">
        <v>302.5</v>
      </c>
      <c r="H482" s="6">
        <v>14.4</v>
      </c>
      <c r="I482" s="100">
        <v>94.804749999999999</v>
      </c>
      <c r="J482" s="6">
        <v>450.75</v>
      </c>
      <c r="K482" s="6">
        <v>54.1</v>
      </c>
      <c r="L482" s="100">
        <v>87.667750000000012</v>
      </c>
      <c r="M482" s="94">
        <v>7.5075000000000003</v>
      </c>
      <c r="N482" s="94">
        <v>7.7620000000000005</v>
      </c>
      <c r="O482" s="6">
        <v>1532.5</v>
      </c>
      <c r="P482" s="6">
        <v>1081.5999999999999</v>
      </c>
      <c r="Q482" s="6">
        <v>53.05</v>
      </c>
      <c r="R482" s="33">
        <v>8.6580000000000013</v>
      </c>
      <c r="S482" s="100">
        <v>81.580500000000001</v>
      </c>
      <c r="T482" s="6">
        <v>9.3925000000000001</v>
      </c>
      <c r="U482" s="33">
        <v>6.32</v>
      </c>
      <c r="V482" s="100">
        <v>47.722000000000001</v>
      </c>
      <c r="W482" s="6">
        <v>16864</v>
      </c>
      <c r="X482" s="7">
        <f t="shared" si="305"/>
        <v>3.190314037079077</v>
      </c>
      <c r="Y482" s="79">
        <f t="shared" si="306"/>
        <v>0.20078817733990145</v>
      </c>
      <c r="Z482" s="80">
        <f t="shared" si="307"/>
        <v>27.671120689655169</v>
      </c>
      <c r="AA482" s="81">
        <f t="shared" si="308"/>
        <v>7.9060344827586199E-2</v>
      </c>
      <c r="AB482" s="82">
        <f t="shared" si="309"/>
        <v>53.14612068965517</v>
      </c>
      <c r="AC482" s="81">
        <f t="shared" si="310"/>
        <v>0.15184605911330049</v>
      </c>
      <c r="AD482" s="101">
        <f t="shared" si="311"/>
        <v>708.61494252873547</v>
      </c>
    </row>
    <row r="483" spans="1:30" x14ac:dyDescent="0.25">
      <c r="A483" s="38" t="s">
        <v>28</v>
      </c>
      <c r="B483" s="6">
        <v>5594</v>
      </c>
      <c r="C483" s="6">
        <v>180.62068965517241</v>
      </c>
      <c r="D483" s="6">
        <v>698.6</v>
      </c>
      <c r="E483" s="6">
        <v>18.571428571428573</v>
      </c>
      <c r="F483" s="100">
        <v>92.409199999999984</v>
      </c>
      <c r="G483" s="6">
        <v>422.5</v>
      </c>
      <c r="H483" s="6">
        <v>12.666666666666666</v>
      </c>
      <c r="I483" s="100">
        <v>93.79849999999999</v>
      </c>
      <c r="J483" s="6">
        <v>1208.8</v>
      </c>
      <c r="K483" s="6">
        <v>43.228571428571435</v>
      </c>
      <c r="L483" s="100">
        <v>90.359399999999994</v>
      </c>
      <c r="M483" s="97">
        <v>7.1099999999999994</v>
      </c>
      <c r="N483" s="97">
        <v>7.9985714285714291</v>
      </c>
      <c r="O483" s="55">
        <v>1330.6</v>
      </c>
      <c r="P483" s="55">
        <v>1034.8571428571429</v>
      </c>
      <c r="Q483" s="6">
        <v>71.92</v>
      </c>
      <c r="R483" s="33">
        <v>11.127142857142857</v>
      </c>
      <c r="S483" s="100">
        <v>79.57820000000001</v>
      </c>
      <c r="T483" s="6">
        <v>13.2</v>
      </c>
      <c r="U483" s="33">
        <v>5.5642857142857141</v>
      </c>
      <c r="V483" s="100">
        <v>66.529200000000003</v>
      </c>
      <c r="W483" s="6">
        <v>18149</v>
      </c>
      <c r="X483" s="7">
        <f t="shared" si="305"/>
        <v>3.2443689667500895</v>
      </c>
      <c r="Y483" s="79">
        <f t="shared" si="306"/>
        <v>0.20642364532019705</v>
      </c>
      <c r="Z483" s="80">
        <f t="shared" si="307"/>
        <v>126.18161379310345</v>
      </c>
      <c r="AA483" s="81">
        <f t="shared" si="308"/>
        <v>0.36051889655172414</v>
      </c>
      <c r="AB483" s="82">
        <f t="shared" si="309"/>
        <v>76.31224137931035</v>
      </c>
      <c r="AC483" s="81">
        <f t="shared" si="310"/>
        <v>0.21803497536945815</v>
      </c>
      <c r="AD483" s="101">
        <f t="shared" si="311"/>
        <v>1017.4965517241379</v>
      </c>
    </row>
    <row r="484" spans="1:30" x14ac:dyDescent="0.25">
      <c r="A484" s="38" t="s">
        <v>29</v>
      </c>
      <c r="B484" s="6">
        <v>5946</v>
      </c>
      <c r="C484" s="6">
        <v>192.27586206896552</v>
      </c>
      <c r="D484" s="6">
        <v>291.60000000000002</v>
      </c>
      <c r="E484" s="6">
        <v>17.333333333333332</v>
      </c>
      <c r="F484" s="100">
        <v>93.506</v>
      </c>
      <c r="G484" s="6">
        <v>362</v>
      </c>
      <c r="H484" s="6">
        <v>13.5</v>
      </c>
      <c r="I484" s="100">
        <v>96.58880000000002</v>
      </c>
      <c r="J484" s="6">
        <v>635.6</v>
      </c>
      <c r="K484" s="6">
        <v>48.650000000000006</v>
      </c>
      <c r="L484" s="100">
        <v>91.571600000000004</v>
      </c>
      <c r="M484" s="94">
        <v>7.3860000000000001</v>
      </c>
      <c r="N484" s="94">
        <v>7.97</v>
      </c>
      <c r="O484" s="6">
        <v>1280.2</v>
      </c>
      <c r="P484" s="6">
        <v>985.33333333333337</v>
      </c>
      <c r="Q484" s="6">
        <v>71.819999999999979</v>
      </c>
      <c r="R484" s="33">
        <v>8.1150000000000002</v>
      </c>
      <c r="S484" s="100">
        <v>88.655200000000008</v>
      </c>
      <c r="T484" s="6">
        <v>10.838000000000001</v>
      </c>
      <c r="U484" s="33">
        <v>5.4349999999999996</v>
      </c>
      <c r="V484" s="100">
        <v>53.19</v>
      </c>
      <c r="W484" s="6">
        <v>16308</v>
      </c>
      <c r="X484" s="7">
        <f t="shared" si="305"/>
        <v>2.7426841574167509</v>
      </c>
      <c r="Y484" s="79">
        <f t="shared" si="306"/>
        <v>0.21974384236453204</v>
      </c>
      <c r="Z484" s="80">
        <f t="shared" si="307"/>
        <v>56.067641379310352</v>
      </c>
      <c r="AA484" s="81">
        <f t="shared" si="308"/>
        <v>0.16019326108374388</v>
      </c>
      <c r="AB484" s="82">
        <f t="shared" si="309"/>
        <v>69.603862068965526</v>
      </c>
      <c r="AC484" s="81">
        <f t="shared" si="310"/>
        <v>0.1988681773399015</v>
      </c>
      <c r="AD484" s="101">
        <f t="shared" si="311"/>
        <v>928.05149425287368</v>
      </c>
    </row>
    <row r="485" spans="1:30" x14ac:dyDescent="0.25">
      <c r="A485" s="38" t="s">
        <v>30</v>
      </c>
      <c r="B485" s="6">
        <v>7696</v>
      </c>
      <c r="C485" s="6">
        <v>256.53300000000002</v>
      </c>
      <c r="D485" s="6">
        <v>147.25</v>
      </c>
      <c r="E485" s="6">
        <v>13.2</v>
      </c>
      <c r="F485" s="100">
        <v>91.036000000000001</v>
      </c>
      <c r="G485" s="6">
        <v>220.5</v>
      </c>
      <c r="H485" s="6">
        <v>6.6</v>
      </c>
      <c r="I485" s="100">
        <v>97.007000000000005</v>
      </c>
      <c r="J485" s="6">
        <v>422</v>
      </c>
      <c r="K485" s="6">
        <v>20.86</v>
      </c>
      <c r="L485" s="100">
        <v>95.057000000000002</v>
      </c>
      <c r="M485" s="94">
        <v>7.6079999999999997</v>
      </c>
      <c r="N485" s="94">
        <v>8.1340000000000003</v>
      </c>
      <c r="O485" s="6">
        <v>1147.75</v>
      </c>
      <c r="P485" s="6">
        <v>787.8</v>
      </c>
      <c r="Q485" s="6">
        <v>45.774999999999999</v>
      </c>
      <c r="R485" s="33">
        <v>10.48</v>
      </c>
      <c r="S485" s="100">
        <v>77.105000000000004</v>
      </c>
      <c r="T485" s="6">
        <v>8.1280000000000001</v>
      </c>
      <c r="U485" s="33">
        <v>4.5659999999999998</v>
      </c>
      <c r="V485" s="100">
        <v>43.823999999999998</v>
      </c>
      <c r="W485" s="6">
        <v>19035</v>
      </c>
      <c r="X485" s="7">
        <f t="shared" si="305"/>
        <v>2.4733627858627858</v>
      </c>
      <c r="Y485" s="79">
        <f t="shared" si="306"/>
        <v>0.29318057142857146</v>
      </c>
      <c r="Z485" s="80">
        <f t="shared" si="307"/>
        <v>37.77448425</v>
      </c>
      <c r="AA485" s="81">
        <f t="shared" si="308"/>
        <v>0.10792709785714286</v>
      </c>
      <c r="AB485" s="82">
        <f t="shared" si="309"/>
        <v>56.565526499999997</v>
      </c>
      <c r="AC485" s="81">
        <f t="shared" si="310"/>
        <v>0.16161578999999998</v>
      </c>
      <c r="AD485" s="101">
        <f t="shared" si="311"/>
        <v>754.20702000000006</v>
      </c>
    </row>
    <row r="486" spans="1:30" x14ac:dyDescent="0.25">
      <c r="A486" s="38" t="s">
        <v>31</v>
      </c>
      <c r="B486" s="6">
        <v>5733</v>
      </c>
      <c r="C486" s="6">
        <v>184.935</v>
      </c>
      <c r="D486" s="6">
        <v>156.19999999999999</v>
      </c>
      <c r="E486" s="6">
        <v>10.333</v>
      </c>
      <c r="F486" s="100">
        <v>93.385000000000005</v>
      </c>
      <c r="G486" s="6">
        <v>280</v>
      </c>
      <c r="H486" s="6">
        <v>7.5</v>
      </c>
      <c r="I486" s="100">
        <v>97.320999999999998</v>
      </c>
      <c r="J486" s="6">
        <v>494.6</v>
      </c>
      <c r="K486" s="6">
        <v>29.4</v>
      </c>
      <c r="L486" s="100">
        <v>94.055999999999997</v>
      </c>
      <c r="M486" s="94">
        <v>7.55</v>
      </c>
      <c r="N486" s="94">
        <v>8.1999999999999993</v>
      </c>
      <c r="O486" s="6">
        <v>1226.5999999999999</v>
      </c>
      <c r="P486" s="6">
        <v>880.16700000000003</v>
      </c>
      <c r="Q486" s="102">
        <v>49.5</v>
      </c>
      <c r="R486" s="33">
        <v>13.882999999999999</v>
      </c>
      <c r="S486" s="100">
        <v>71.953999999999994</v>
      </c>
      <c r="T486" s="6">
        <v>11.013999999999999</v>
      </c>
      <c r="U486" s="33">
        <v>3.86</v>
      </c>
      <c r="V486" s="100">
        <v>64.953999999999994</v>
      </c>
      <c r="W486" s="6">
        <v>19093</v>
      </c>
      <c r="X486" s="7">
        <f t="shared" si="305"/>
        <v>3.3303680446537589</v>
      </c>
      <c r="Y486" s="79">
        <f t="shared" si="306"/>
        <v>0.21135428571428572</v>
      </c>
      <c r="Z486" s="80">
        <f t="shared" si="307"/>
        <v>28.886846999999999</v>
      </c>
      <c r="AA486" s="81">
        <f t="shared" si="308"/>
        <v>8.2533848571428564E-2</v>
      </c>
      <c r="AB486" s="82">
        <f t="shared" si="309"/>
        <v>51.781800000000004</v>
      </c>
      <c r="AC486" s="81">
        <f t="shared" si="310"/>
        <v>0.14794800000000002</v>
      </c>
      <c r="AD486" s="101">
        <f t="shared" si="311"/>
        <v>690.42400000000009</v>
      </c>
    </row>
    <row r="487" spans="1:30" x14ac:dyDescent="0.25">
      <c r="A487" s="38" t="s">
        <v>32</v>
      </c>
      <c r="B487" s="6">
        <v>5801</v>
      </c>
      <c r="C487" s="6">
        <v>193.36699999999999</v>
      </c>
      <c r="D487" s="6">
        <v>660.6</v>
      </c>
      <c r="E487" s="6">
        <v>15.833</v>
      </c>
      <c r="F487" s="100">
        <v>97.602999999999994</v>
      </c>
      <c r="G487" s="6">
        <v>355</v>
      </c>
      <c r="H487" s="6">
        <v>6.1669999999999998</v>
      </c>
      <c r="I487" s="100">
        <v>98.263000000000005</v>
      </c>
      <c r="J487" s="6">
        <v>1045.2</v>
      </c>
      <c r="K487" s="6">
        <v>31.65</v>
      </c>
      <c r="L487" s="100">
        <v>96.971999999999994</v>
      </c>
      <c r="M487" s="94">
        <v>7.3840000000000003</v>
      </c>
      <c r="N487" s="94">
        <v>8.0399999999999991</v>
      </c>
      <c r="O487" s="6">
        <v>1718.6</v>
      </c>
      <c r="P487" s="6">
        <v>1396.8330000000001</v>
      </c>
      <c r="Q487" s="6">
        <v>62.02</v>
      </c>
      <c r="R487" s="33">
        <v>15.933</v>
      </c>
      <c r="S487" s="100">
        <v>74.31</v>
      </c>
      <c r="T487" s="6">
        <v>10</v>
      </c>
      <c r="U487" s="33">
        <v>4.0529999999999999</v>
      </c>
      <c r="V487" s="100">
        <v>59.47</v>
      </c>
      <c r="W487" s="6">
        <v>15918</v>
      </c>
      <c r="X487" s="7">
        <f t="shared" si="305"/>
        <v>2.7440096535080158</v>
      </c>
      <c r="Y487" s="79">
        <f t="shared" si="306"/>
        <v>0.22099085714285713</v>
      </c>
      <c r="Z487" s="80">
        <f t="shared" si="307"/>
        <v>127.73824020000001</v>
      </c>
      <c r="AA487" s="81">
        <f t="shared" si="308"/>
        <v>0.3649664005714286</v>
      </c>
      <c r="AB487" s="82">
        <f t="shared" si="309"/>
        <v>68.645285000000001</v>
      </c>
      <c r="AC487" s="81">
        <f t="shared" si="310"/>
        <v>0.19612938571428573</v>
      </c>
      <c r="AD487" s="101">
        <f t="shared" si="311"/>
        <v>915.27046666666672</v>
      </c>
    </row>
    <row r="488" spans="1:30" ht="13" thickBot="1" x14ac:dyDescent="0.3">
      <c r="A488" s="38" t="s">
        <v>33</v>
      </c>
      <c r="B488" s="6">
        <v>5916</v>
      </c>
      <c r="C488" s="6">
        <v>190.839</v>
      </c>
      <c r="D488" s="6">
        <v>239.75</v>
      </c>
      <c r="E488" s="6">
        <v>13.6</v>
      </c>
      <c r="F488" s="100">
        <v>94.326999999999998</v>
      </c>
      <c r="G488" s="6">
        <v>270</v>
      </c>
      <c r="H488" s="6">
        <v>6.2</v>
      </c>
      <c r="I488" s="100">
        <v>97.703999999999994</v>
      </c>
      <c r="J488" s="6">
        <v>653.25</v>
      </c>
      <c r="K488" s="6">
        <v>19.78</v>
      </c>
      <c r="L488" s="100">
        <v>96.971999999999994</v>
      </c>
      <c r="M488" s="94">
        <v>7.96</v>
      </c>
      <c r="N488" s="94">
        <v>8.1379999999999999</v>
      </c>
      <c r="O488" s="6">
        <v>1634.75</v>
      </c>
      <c r="P488" s="6">
        <v>1421</v>
      </c>
      <c r="Q488" s="6">
        <v>58.35</v>
      </c>
      <c r="R488" s="33">
        <v>20.22</v>
      </c>
      <c r="S488" s="100">
        <v>65.346999999999994</v>
      </c>
      <c r="T488" s="6">
        <v>9.1129999999999995</v>
      </c>
      <c r="U488" s="33">
        <v>4.0940000000000003</v>
      </c>
      <c r="V488" s="100">
        <v>55.075000000000003</v>
      </c>
      <c r="W488" s="6">
        <v>14930</v>
      </c>
      <c r="X488" s="7">
        <f t="shared" si="305"/>
        <v>2.5236646382691008</v>
      </c>
      <c r="Y488" s="79">
        <f t="shared" si="306"/>
        <v>0.21810171428571429</v>
      </c>
      <c r="Z488" s="80">
        <f t="shared" si="307"/>
        <v>45.75365025</v>
      </c>
      <c r="AA488" s="81">
        <f t="shared" si="308"/>
        <v>0.13072471499999999</v>
      </c>
      <c r="AB488" s="82">
        <f t="shared" si="309"/>
        <v>51.526530000000001</v>
      </c>
      <c r="AC488" s="81">
        <f t="shared" si="310"/>
        <v>0.14721865714285715</v>
      </c>
      <c r="AD488" s="101">
        <f t="shared" si="311"/>
        <v>687.0204</v>
      </c>
    </row>
    <row r="489" spans="1:30" ht="13" thickTop="1" x14ac:dyDescent="0.25">
      <c r="A489" s="39" t="s">
        <v>152</v>
      </c>
      <c r="B489" s="40">
        <f>SUM(B477:B488)</f>
        <v>69234</v>
      </c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96"/>
      <c r="N489" s="96"/>
      <c r="O489" s="43"/>
      <c r="P489" s="43"/>
      <c r="Q489" s="41"/>
      <c r="R489" s="42"/>
      <c r="S489" s="41"/>
      <c r="T489" s="41"/>
      <c r="U489" s="42"/>
      <c r="V489" s="41"/>
      <c r="W489" s="40">
        <f>SUM(W477:W488)</f>
        <v>191305</v>
      </c>
      <c r="X489" s="41">
        <f>SUM(X477:X488)</f>
        <v>33.300170580772971</v>
      </c>
      <c r="Y489" s="83"/>
      <c r="Z489" s="84"/>
      <c r="AA489" s="85"/>
      <c r="AB489" s="86"/>
      <c r="AC489" s="85"/>
      <c r="AD489" s="103"/>
    </row>
    <row r="490" spans="1:30" ht="13" thickBot="1" x14ac:dyDescent="0.3">
      <c r="A490" s="11" t="s">
        <v>153</v>
      </c>
      <c r="B490" s="12">
        <f t="shared" ref="B490:E490" si="312">AVERAGE(B477:B488)</f>
        <v>5769.5</v>
      </c>
      <c r="C490" s="12">
        <f t="shared" si="312"/>
        <v>190.15458538587851</v>
      </c>
      <c r="D490" s="12">
        <f t="shared" si="312"/>
        <v>349.79166666666669</v>
      </c>
      <c r="E490" s="12">
        <f t="shared" si="312"/>
        <v>14.040619047619046</v>
      </c>
      <c r="F490" s="54">
        <f>AVERAGE(F477:F488)</f>
        <v>93.541776388888877</v>
      </c>
      <c r="G490" s="12">
        <f>AVERAGE(G477:G488)</f>
        <v>383.91666666666669</v>
      </c>
      <c r="H490" s="12">
        <f>AVERAGE(H477:H488)</f>
        <v>8.2539960317460324</v>
      </c>
      <c r="I490" s="54">
        <f>AVERAGE(I477:I488)</f>
        <v>97.161608333333334</v>
      </c>
      <c r="J490" s="12">
        <f t="shared" ref="J490:K490" si="313">AVERAGE(J477:J488)</f>
        <v>803.44583333333333</v>
      </c>
      <c r="K490" s="12">
        <f t="shared" si="313"/>
        <v>33.61154761904762</v>
      </c>
      <c r="L490" s="54">
        <f>AVERAGE(L477:L488)</f>
        <v>93.87359027777778</v>
      </c>
      <c r="M490" s="26">
        <f t="shared" ref="M490:V490" si="314">AVERAGE(M477:M488)</f>
        <v>7.5071527777777769</v>
      </c>
      <c r="N490" s="26">
        <f t="shared" si="314"/>
        <v>8.3493253968253978</v>
      </c>
      <c r="O490" s="36">
        <f t="shared" si="314"/>
        <v>1437.4458333333334</v>
      </c>
      <c r="P490" s="36">
        <f t="shared" si="314"/>
        <v>1154.6693452380953</v>
      </c>
      <c r="Q490" s="12">
        <f t="shared" si="314"/>
        <v>63.047916666666659</v>
      </c>
      <c r="R490" s="27">
        <f t="shared" si="314"/>
        <v>12.726345238095236</v>
      </c>
      <c r="S490" s="54">
        <f t="shared" si="314"/>
        <v>77.219862499999991</v>
      </c>
      <c r="T490" s="12">
        <f t="shared" si="314"/>
        <v>10.281319444444444</v>
      </c>
      <c r="U490" s="27">
        <f t="shared" si="314"/>
        <v>4.625843253968255</v>
      </c>
      <c r="V490" s="54">
        <f t="shared" si="314"/>
        <v>55.954070833333333</v>
      </c>
      <c r="W490" s="12">
        <f>AVERAGE(W477:W488)</f>
        <v>15942.083333333334</v>
      </c>
      <c r="X490" s="26">
        <f>AVERAGE(X477:X488)</f>
        <v>2.7750142150644144</v>
      </c>
      <c r="Y490" s="79">
        <f>C490/$C$2</f>
        <v>0.21731952615528971</v>
      </c>
      <c r="Z490" s="80">
        <f>(C490*D490)/1000</f>
        <v>66.514489346435425</v>
      </c>
      <c r="AA490" s="87">
        <f>(Z490)/$E$3</f>
        <v>0.19004139813267265</v>
      </c>
      <c r="AB490" s="82">
        <f>(C490*G490)/1000</f>
        <v>73.003514572728534</v>
      </c>
      <c r="AC490" s="87">
        <f>(AB490)/$G$3</f>
        <v>0.2085814702077958</v>
      </c>
      <c r="AD490" s="104">
        <f>AVERAGE(AD477:AD488)</f>
        <v>950.66448352764098</v>
      </c>
    </row>
    <row r="491" spans="1:30" ht="13" thickTop="1" x14ac:dyDescent="0.25"/>
    <row r="492" spans="1:30" ht="13" thickBot="1" x14ac:dyDescent="0.3"/>
    <row r="493" spans="1:30" ht="13" thickTop="1" x14ac:dyDescent="0.25">
      <c r="A493" s="20" t="s">
        <v>5</v>
      </c>
      <c r="B493" s="21" t="s">
        <v>6</v>
      </c>
      <c r="C493" s="21" t="s">
        <v>6</v>
      </c>
      <c r="D493" s="32" t="s">
        <v>130</v>
      </c>
      <c r="E493" s="21" t="s">
        <v>131</v>
      </c>
      <c r="F493" s="21" t="s">
        <v>2</v>
      </c>
      <c r="G493" s="21" t="s">
        <v>132</v>
      </c>
      <c r="H493" s="21" t="s">
        <v>133</v>
      </c>
      <c r="I493" s="21" t="s">
        <v>3</v>
      </c>
      <c r="J493" s="21" t="s">
        <v>134</v>
      </c>
      <c r="K493" s="21" t="s">
        <v>135</v>
      </c>
      <c r="L493" s="21" t="s">
        <v>14</v>
      </c>
      <c r="M493" s="92" t="s">
        <v>136</v>
      </c>
      <c r="N493" s="92" t="s">
        <v>137</v>
      </c>
      <c r="O493" s="32" t="s">
        <v>138</v>
      </c>
      <c r="P493" s="21" t="s">
        <v>139</v>
      </c>
      <c r="Q493" s="21" t="s">
        <v>140</v>
      </c>
      <c r="R493" s="21" t="s">
        <v>141</v>
      </c>
      <c r="S493" s="22" t="s">
        <v>100</v>
      </c>
      <c r="T493" s="21" t="s">
        <v>101</v>
      </c>
      <c r="U493" s="21" t="s">
        <v>102</v>
      </c>
      <c r="V493" s="22" t="s">
        <v>103</v>
      </c>
      <c r="W493" s="22" t="s">
        <v>48</v>
      </c>
      <c r="X493" s="22" t="s">
        <v>41</v>
      </c>
      <c r="Y493" s="71" t="s">
        <v>49</v>
      </c>
      <c r="Z493" s="72" t="s">
        <v>50</v>
      </c>
      <c r="AA493" s="73" t="s">
        <v>51</v>
      </c>
      <c r="AB493" s="74" t="s">
        <v>49</v>
      </c>
      <c r="AC493" s="73" t="s">
        <v>49</v>
      </c>
      <c r="AD493" s="71" t="s">
        <v>148</v>
      </c>
    </row>
    <row r="494" spans="1:30" ht="13" thickBot="1" x14ac:dyDescent="0.3">
      <c r="A494" s="17" t="s">
        <v>156</v>
      </c>
      <c r="B494" s="18" t="s">
        <v>17</v>
      </c>
      <c r="C494" s="19" t="s">
        <v>18</v>
      </c>
      <c r="D494" s="18" t="s">
        <v>19</v>
      </c>
      <c r="E494" s="18" t="s">
        <v>19</v>
      </c>
      <c r="F494" s="23" t="s">
        <v>20</v>
      </c>
      <c r="G494" s="18" t="s">
        <v>19</v>
      </c>
      <c r="H494" s="18" t="s">
        <v>19</v>
      </c>
      <c r="I494" s="23" t="s">
        <v>20</v>
      </c>
      <c r="J494" s="18" t="s">
        <v>19</v>
      </c>
      <c r="K494" s="18" t="s">
        <v>19</v>
      </c>
      <c r="L494" s="23" t="s">
        <v>20</v>
      </c>
      <c r="M494" s="93"/>
      <c r="N494" s="93"/>
      <c r="O494" s="18"/>
      <c r="P494" s="18"/>
      <c r="Q494" s="17"/>
      <c r="R494" s="17"/>
      <c r="S494" s="23" t="s">
        <v>20</v>
      </c>
      <c r="T494" s="17"/>
      <c r="U494" s="17"/>
      <c r="V494" s="23" t="s">
        <v>20</v>
      </c>
      <c r="W494" s="19" t="s">
        <v>53</v>
      </c>
      <c r="X494" s="19" t="s">
        <v>21</v>
      </c>
      <c r="Y494" s="75" t="s">
        <v>6</v>
      </c>
      <c r="Z494" s="76" t="s">
        <v>54</v>
      </c>
      <c r="AA494" s="77" t="s">
        <v>55</v>
      </c>
      <c r="AB494" s="78" t="s">
        <v>56</v>
      </c>
      <c r="AC494" s="77" t="s">
        <v>57</v>
      </c>
      <c r="AD494" s="99" t="s">
        <v>149</v>
      </c>
    </row>
    <row r="495" spans="1:30" ht="13" thickTop="1" x14ac:dyDescent="0.25">
      <c r="A495" s="38" t="s">
        <v>22</v>
      </c>
      <c r="B495" s="6">
        <v>6538</v>
      </c>
      <c r="C495" s="6">
        <v>210.90299999999999</v>
      </c>
      <c r="D495" s="6">
        <v>265</v>
      </c>
      <c r="E495" s="6">
        <v>5</v>
      </c>
      <c r="F495" s="100">
        <v>98.113</v>
      </c>
      <c r="G495" s="6">
        <v>321.66699999999997</v>
      </c>
      <c r="H495" s="6">
        <v>3.75</v>
      </c>
      <c r="I495" s="100">
        <v>98.834000000000003</v>
      </c>
      <c r="J495" s="6">
        <v>742.5</v>
      </c>
      <c r="K495" s="6">
        <v>17.413</v>
      </c>
      <c r="L495" s="100">
        <v>97.655000000000001</v>
      </c>
      <c r="M495" s="94">
        <v>7.6</v>
      </c>
      <c r="N495" s="94">
        <v>8.1509999999999998</v>
      </c>
      <c r="O495" s="6">
        <v>1271.5</v>
      </c>
      <c r="P495" s="6">
        <v>1032</v>
      </c>
      <c r="Q495" s="6">
        <v>57.517000000000003</v>
      </c>
      <c r="R495" s="33">
        <v>19.913</v>
      </c>
      <c r="S495" s="100">
        <v>65.379000000000005</v>
      </c>
      <c r="T495" s="6">
        <v>26.527000000000001</v>
      </c>
      <c r="U495" s="33">
        <v>3.5049999999999999</v>
      </c>
      <c r="V495" s="100">
        <v>86.787000000000006</v>
      </c>
      <c r="W495" s="37">
        <v>13775</v>
      </c>
      <c r="X495" s="7">
        <f t="shared" ref="X495:X506" si="315">W495/B495</f>
        <v>2.1069134291832365</v>
      </c>
      <c r="Y495" s="79">
        <f>C495/$C$2</f>
        <v>0.241032</v>
      </c>
      <c r="Z495" s="80">
        <f>(C495*D495)/1000</f>
        <v>55.889294999999997</v>
      </c>
      <c r="AA495" s="81">
        <f>(Z495)/$E$3</f>
        <v>0.15968369999999998</v>
      </c>
      <c r="AB495" s="82">
        <f>(C495*G495)/1000</f>
        <v>67.840535301000003</v>
      </c>
      <c r="AC495" s="81">
        <f>(AB495)/$G$3</f>
        <v>0.19383010086000002</v>
      </c>
      <c r="AD495" s="101">
        <f>(0.8*C495*G495)/60</f>
        <v>904.54047067999988</v>
      </c>
    </row>
    <row r="496" spans="1:30" x14ac:dyDescent="0.25">
      <c r="A496" s="38" t="s">
        <v>23</v>
      </c>
      <c r="B496" s="6">
        <v>5805</v>
      </c>
      <c r="C496" s="6">
        <v>200.172</v>
      </c>
      <c r="D496" s="6">
        <v>310</v>
      </c>
      <c r="E496" s="6">
        <v>4.8</v>
      </c>
      <c r="F496" s="100">
        <v>98.451999999999998</v>
      </c>
      <c r="G496" s="6">
        <v>427.5</v>
      </c>
      <c r="H496" s="6">
        <v>4.5999999999999996</v>
      </c>
      <c r="I496" s="100">
        <v>98.924000000000007</v>
      </c>
      <c r="J496" s="6">
        <v>1009.5</v>
      </c>
      <c r="K496" s="6">
        <v>17.96</v>
      </c>
      <c r="L496" s="100">
        <v>98.221000000000004</v>
      </c>
      <c r="M496" s="94">
        <v>7.5250000000000004</v>
      </c>
      <c r="N496" s="94">
        <v>7.9560000000000004</v>
      </c>
      <c r="O496" s="6">
        <v>1403.75</v>
      </c>
      <c r="P496" s="6">
        <v>989.4</v>
      </c>
      <c r="Q496" s="6">
        <v>78.974999999999994</v>
      </c>
      <c r="R496" s="33">
        <v>13.48</v>
      </c>
      <c r="S496" s="100">
        <v>82.930999999999997</v>
      </c>
      <c r="T496" s="6">
        <v>13.333</v>
      </c>
      <c r="U496" s="33">
        <v>3.96</v>
      </c>
      <c r="V496" s="100">
        <v>70.299000000000007</v>
      </c>
      <c r="W496" s="6">
        <v>8235</v>
      </c>
      <c r="X496" s="7">
        <f t="shared" si="315"/>
        <v>1.4186046511627908</v>
      </c>
      <c r="Y496" s="79">
        <f t="shared" ref="Y496:Y506" si="316">C496/$C$2</f>
        <v>0.228768</v>
      </c>
      <c r="Z496" s="80">
        <f t="shared" ref="Z496:Z506" si="317">(C496*D496)/1000</f>
        <v>62.053319999999999</v>
      </c>
      <c r="AA496" s="81">
        <f t="shared" ref="AA496:AA506" si="318">(Z496)/$E$3</f>
        <v>0.17729519999999999</v>
      </c>
      <c r="AB496" s="82">
        <f t="shared" ref="AB496:AB506" si="319">(C496*G496)/1000</f>
        <v>85.573530000000005</v>
      </c>
      <c r="AC496" s="81">
        <f t="shared" ref="AC496:AC506" si="320">(AB496)/$G$3</f>
        <v>0.24449580000000001</v>
      </c>
      <c r="AD496" s="101">
        <f t="shared" ref="AD496:AD506" si="321">(0.8*C496*G496)/60</f>
        <v>1140.9804000000001</v>
      </c>
    </row>
    <row r="497" spans="1:31" x14ac:dyDescent="0.25">
      <c r="A497" s="38" t="s">
        <v>24</v>
      </c>
      <c r="B497" s="6">
        <v>6188</v>
      </c>
      <c r="C497" s="6">
        <v>199.613</v>
      </c>
      <c r="D497" s="6">
        <v>369.25</v>
      </c>
      <c r="E497" s="6">
        <v>5.6</v>
      </c>
      <c r="F497" s="100">
        <v>98.483000000000004</v>
      </c>
      <c r="G497" s="6">
        <v>412.5</v>
      </c>
      <c r="H497" s="6">
        <v>4.2</v>
      </c>
      <c r="I497" s="100">
        <v>98.981999999999999</v>
      </c>
      <c r="J497" s="6">
        <v>665.97500000000002</v>
      </c>
      <c r="K497" s="6">
        <v>20.68</v>
      </c>
      <c r="L497" s="100">
        <v>96.894999999999996</v>
      </c>
      <c r="M497" s="94">
        <v>7.4850000000000003</v>
      </c>
      <c r="N497" s="94">
        <v>7.992</v>
      </c>
      <c r="O497" s="6">
        <v>1370</v>
      </c>
      <c r="P497" s="6">
        <v>1084.4000000000001</v>
      </c>
      <c r="Q497" s="6">
        <v>59.95</v>
      </c>
      <c r="R497" s="33">
        <v>10.018000000000001</v>
      </c>
      <c r="S497" s="100">
        <v>83.289000000000001</v>
      </c>
      <c r="T497" s="6">
        <v>10.9</v>
      </c>
      <c r="U497" s="33">
        <v>3.286</v>
      </c>
      <c r="V497" s="100">
        <v>69.852999999999994</v>
      </c>
      <c r="W497" s="6">
        <v>17045</v>
      </c>
      <c r="X497" s="7">
        <f t="shared" si="315"/>
        <v>2.754524886877828</v>
      </c>
      <c r="Y497" s="79">
        <f t="shared" si="316"/>
        <v>0.22812914285714286</v>
      </c>
      <c r="Z497" s="80">
        <f t="shared" si="317"/>
        <v>73.707100249999996</v>
      </c>
      <c r="AA497" s="81">
        <f t="shared" si="318"/>
        <v>0.21059171499999998</v>
      </c>
      <c r="AB497" s="82">
        <f t="shared" si="319"/>
        <v>82.340362499999998</v>
      </c>
      <c r="AC497" s="81">
        <f t="shared" si="320"/>
        <v>0.23525817857142856</v>
      </c>
      <c r="AD497" s="101">
        <f t="shared" si="321"/>
        <v>1097.8715000000002</v>
      </c>
    </row>
    <row r="498" spans="1:31" x14ac:dyDescent="0.25">
      <c r="A498" s="38" t="s">
        <v>25</v>
      </c>
      <c r="B498" s="6">
        <v>4539</v>
      </c>
      <c r="C498" s="6">
        <v>151.30000000000001</v>
      </c>
      <c r="D498" s="6">
        <v>672.16700000000003</v>
      </c>
      <c r="E498" s="6">
        <v>8.125</v>
      </c>
      <c r="F498" s="100">
        <v>98.790999999999997</v>
      </c>
      <c r="G498" s="6">
        <v>584</v>
      </c>
      <c r="H498" s="6">
        <v>4.7140000000000004</v>
      </c>
      <c r="I498" s="100">
        <v>99.192999999999998</v>
      </c>
      <c r="J498" s="6">
        <v>1350</v>
      </c>
      <c r="K498" s="6">
        <v>28.725000000000001</v>
      </c>
      <c r="L498" s="100">
        <v>97.872</v>
      </c>
      <c r="M498" s="94">
        <v>7.1920000000000002</v>
      </c>
      <c r="N498" s="94">
        <v>7.9989999999999997</v>
      </c>
      <c r="O498" s="6">
        <v>1460.8330000000001</v>
      </c>
      <c r="P498" s="6">
        <v>1002.875</v>
      </c>
      <c r="Q498" s="6">
        <v>82.966999999999999</v>
      </c>
      <c r="R498" s="33">
        <v>5.0810000000000004</v>
      </c>
      <c r="S498" s="100">
        <v>93.876000000000005</v>
      </c>
      <c r="T498" s="6">
        <v>14.35</v>
      </c>
      <c r="U498" s="33">
        <v>6.0460000000000003</v>
      </c>
      <c r="V498" s="100">
        <v>57.868000000000002</v>
      </c>
      <c r="W498" s="6">
        <v>15395</v>
      </c>
      <c r="X498" s="7">
        <f t="shared" si="315"/>
        <v>3.3917162370566203</v>
      </c>
      <c r="Y498" s="79">
        <f t="shared" si="316"/>
        <v>0.17291428571428571</v>
      </c>
      <c r="Z498" s="80">
        <f t="shared" si="317"/>
        <v>101.69886710000002</v>
      </c>
      <c r="AA498" s="81">
        <f t="shared" si="318"/>
        <v>0.29056819171428577</v>
      </c>
      <c r="AB498" s="82">
        <f t="shared" si="319"/>
        <v>88.359200000000016</v>
      </c>
      <c r="AC498" s="81">
        <f t="shared" si="320"/>
        <v>0.2524548571428572</v>
      </c>
      <c r="AD498" s="101">
        <f t="shared" si="321"/>
        <v>1178.1226666666669</v>
      </c>
    </row>
    <row r="499" spans="1:31" x14ac:dyDescent="0.25">
      <c r="A499" s="38" t="s">
        <v>26</v>
      </c>
      <c r="B499" s="6">
        <v>3963</v>
      </c>
      <c r="C499" s="6">
        <v>127.839</v>
      </c>
      <c r="D499" s="6">
        <v>388</v>
      </c>
      <c r="E499" s="6">
        <v>6.4</v>
      </c>
      <c r="F499" s="100">
        <v>98.350999999999999</v>
      </c>
      <c r="G499" s="6">
        <v>505</v>
      </c>
      <c r="H499" s="6">
        <v>6.6</v>
      </c>
      <c r="I499" s="100">
        <v>98.692999999999998</v>
      </c>
      <c r="J499" s="6">
        <v>1051</v>
      </c>
      <c r="K499" s="6">
        <v>33.1</v>
      </c>
      <c r="L499" s="100">
        <v>96.850999999999999</v>
      </c>
      <c r="M499" s="94">
        <v>7.3230000000000004</v>
      </c>
      <c r="N499" s="94">
        <v>7.8620000000000001</v>
      </c>
      <c r="O499" s="6">
        <v>1499.25</v>
      </c>
      <c r="P499" s="6">
        <v>1143.4000000000001</v>
      </c>
      <c r="Q499" s="6">
        <v>98.525000000000006</v>
      </c>
      <c r="R499" s="33">
        <v>10.382</v>
      </c>
      <c r="S499" s="100">
        <v>89.462999999999994</v>
      </c>
      <c r="T499" s="6">
        <v>13.05</v>
      </c>
      <c r="U499" s="33">
        <v>4.3620000000000001</v>
      </c>
      <c r="V499" s="100">
        <v>66.575000000000003</v>
      </c>
      <c r="W499" s="6">
        <v>14009</v>
      </c>
      <c r="X499" s="7">
        <f t="shared" si="315"/>
        <v>3.5349482715114813</v>
      </c>
      <c r="Y499" s="79">
        <f t="shared" si="316"/>
        <v>0.14610171428571428</v>
      </c>
      <c r="Z499" s="80">
        <f t="shared" si="317"/>
        <v>49.601531999999999</v>
      </c>
      <c r="AA499" s="81">
        <f t="shared" si="318"/>
        <v>0.14171866285714285</v>
      </c>
      <c r="AB499" s="82">
        <f t="shared" si="319"/>
        <v>64.558695</v>
      </c>
      <c r="AC499" s="81">
        <f t="shared" si="320"/>
        <v>0.1844534142857143</v>
      </c>
      <c r="AD499" s="101">
        <f t="shared" si="321"/>
        <v>860.78260000000012</v>
      </c>
    </row>
    <row r="500" spans="1:31" x14ac:dyDescent="0.25">
      <c r="A500" s="38" t="s">
        <v>27</v>
      </c>
      <c r="B500" s="6">
        <v>3587</v>
      </c>
      <c r="C500" s="6">
        <v>119.56699999999999</v>
      </c>
      <c r="D500" s="6">
        <v>385</v>
      </c>
      <c r="E500" s="6">
        <v>10.8</v>
      </c>
      <c r="F500" s="100">
        <v>97.194999999999993</v>
      </c>
      <c r="G500" s="6">
        <v>445</v>
      </c>
      <c r="H500" s="6">
        <v>8.1999999999999993</v>
      </c>
      <c r="I500" s="100">
        <v>98.156999999999996</v>
      </c>
      <c r="J500" s="6">
        <v>1115.75</v>
      </c>
      <c r="K500" s="6">
        <v>37.44</v>
      </c>
      <c r="L500" s="100">
        <v>96.644000000000005</v>
      </c>
      <c r="M500" s="94">
        <v>7.3250000000000002</v>
      </c>
      <c r="N500" s="94">
        <v>7.8579999999999997</v>
      </c>
      <c r="O500" s="6">
        <v>1285.5</v>
      </c>
      <c r="P500" s="6">
        <v>1197.2</v>
      </c>
      <c r="Q500" s="6">
        <v>75.424999999999997</v>
      </c>
      <c r="R500" s="33">
        <v>22.54</v>
      </c>
      <c r="S500" s="100">
        <v>70.116</v>
      </c>
      <c r="T500" s="6">
        <v>13.05</v>
      </c>
      <c r="U500" s="33">
        <v>6.22</v>
      </c>
      <c r="V500" s="100">
        <v>52.337000000000003</v>
      </c>
      <c r="W500" s="6">
        <v>11819</v>
      </c>
      <c r="X500" s="7">
        <f t="shared" si="315"/>
        <v>3.2949540005575688</v>
      </c>
      <c r="Y500" s="79">
        <f t="shared" si="316"/>
        <v>0.13664799999999999</v>
      </c>
      <c r="Z500" s="80">
        <f t="shared" si="317"/>
        <v>46.033294999999995</v>
      </c>
      <c r="AA500" s="81">
        <f t="shared" si="318"/>
        <v>0.13152369999999999</v>
      </c>
      <c r="AB500" s="82">
        <f t="shared" si="319"/>
        <v>53.207314999999994</v>
      </c>
      <c r="AC500" s="81">
        <f t="shared" si="320"/>
        <v>0.15202089999999999</v>
      </c>
      <c r="AD500" s="101">
        <f t="shared" si="321"/>
        <v>709.4308666666667</v>
      </c>
    </row>
    <row r="501" spans="1:31" x14ac:dyDescent="0.25">
      <c r="A501" s="38" t="s">
        <v>28</v>
      </c>
      <c r="B501" s="6">
        <v>4289</v>
      </c>
      <c r="C501" s="6">
        <v>138.35499999999999</v>
      </c>
      <c r="D501" s="6">
        <v>251.833</v>
      </c>
      <c r="E501" s="6">
        <v>17.5</v>
      </c>
      <c r="F501" s="100">
        <v>93.051000000000002</v>
      </c>
      <c r="G501" s="6">
        <v>322</v>
      </c>
      <c r="H501" s="6">
        <v>13.571</v>
      </c>
      <c r="I501" s="100">
        <v>95.784999999999997</v>
      </c>
      <c r="J501" s="6">
        <v>597.66700000000003</v>
      </c>
      <c r="K501" s="6">
        <v>61</v>
      </c>
      <c r="L501" s="100">
        <v>89.793999999999997</v>
      </c>
      <c r="M501" s="97">
        <v>7.48</v>
      </c>
      <c r="N501" s="97">
        <v>7.694</v>
      </c>
      <c r="O501" s="55">
        <v>1138.3330000000001</v>
      </c>
      <c r="P501" s="55">
        <v>1276.75</v>
      </c>
      <c r="Q501" s="6">
        <v>59.417000000000002</v>
      </c>
      <c r="R501" s="33">
        <v>58.738</v>
      </c>
      <c r="S501" s="100">
        <v>1.143</v>
      </c>
      <c r="T501" s="6">
        <v>10.132999999999999</v>
      </c>
      <c r="U501" s="33">
        <v>8.1329999999999991</v>
      </c>
      <c r="V501" s="100">
        <v>19.736999999999998</v>
      </c>
      <c r="W501" s="57">
        <v>190</v>
      </c>
      <c r="X501" s="108">
        <f t="shared" si="315"/>
        <v>4.4299370482629982E-2</v>
      </c>
      <c r="Y501" s="79">
        <f t="shared" si="316"/>
        <v>0.15811999999999998</v>
      </c>
      <c r="Z501" s="80">
        <f t="shared" si="317"/>
        <v>34.842354714999992</v>
      </c>
      <c r="AA501" s="81">
        <f t="shared" si="318"/>
        <v>9.9549584899999974E-2</v>
      </c>
      <c r="AB501" s="82">
        <f t="shared" si="319"/>
        <v>44.550309999999996</v>
      </c>
      <c r="AC501" s="81">
        <f t="shared" si="320"/>
        <v>0.1272866</v>
      </c>
      <c r="AD501" s="101">
        <f t="shared" si="321"/>
        <v>594.00413333333336</v>
      </c>
      <c r="AE501" s="109" t="s">
        <v>157</v>
      </c>
    </row>
    <row r="502" spans="1:31" x14ac:dyDescent="0.25">
      <c r="A502" s="38" t="s">
        <v>29</v>
      </c>
      <c r="B502" s="6">
        <v>4416</v>
      </c>
      <c r="C502" s="6">
        <v>142.452</v>
      </c>
      <c r="D502" s="6">
        <v>172.5</v>
      </c>
      <c r="E502" s="6">
        <v>18.399999999999999</v>
      </c>
      <c r="F502" s="100">
        <v>89.332999999999998</v>
      </c>
      <c r="G502" s="6">
        <v>230</v>
      </c>
      <c r="H502" s="6">
        <v>12.8</v>
      </c>
      <c r="I502" s="100">
        <v>94.435000000000002</v>
      </c>
      <c r="J502" s="6">
        <v>460.75</v>
      </c>
      <c r="K502" s="6">
        <v>71.08</v>
      </c>
      <c r="L502" s="100">
        <v>84.572999999999993</v>
      </c>
      <c r="M502" s="94">
        <v>7.62</v>
      </c>
      <c r="N502" s="94">
        <v>7.97</v>
      </c>
      <c r="O502" s="6">
        <v>1192.5</v>
      </c>
      <c r="P502" s="6">
        <v>1506</v>
      </c>
      <c r="Q502" s="6">
        <v>74.5</v>
      </c>
      <c r="R502" s="33">
        <v>87.44</v>
      </c>
      <c r="S502" s="100">
        <v>-17.369</v>
      </c>
      <c r="T502" s="6">
        <v>13.073</v>
      </c>
      <c r="U502" s="33">
        <v>8.58</v>
      </c>
      <c r="V502" s="100">
        <v>34.369</v>
      </c>
      <c r="W502" s="57" t="s">
        <v>158</v>
      </c>
      <c r="X502" s="108" t="s">
        <v>158</v>
      </c>
      <c r="Y502" s="79">
        <f t="shared" si="316"/>
        <v>0.1628022857142857</v>
      </c>
      <c r="Z502" s="80">
        <f t="shared" si="317"/>
        <v>24.572970000000002</v>
      </c>
      <c r="AA502" s="81">
        <f t="shared" si="318"/>
        <v>7.0208485714285715E-2</v>
      </c>
      <c r="AB502" s="82">
        <f t="shared" si="319"/>
        <v>32.763959999999997</v>
      </c>
      <c r="AC502" s="81">
        <f t="shared" si="320"/>
        <v>9.3611314285714273E-2</v>
      </c>
      <c r="AD502" s="101">
        <f t="shared" si="321"/>
        <v>436.8528</v>
      </c>
      <c r="AE502" s="109" t="s">
        <v>159</v>
      </c>
    </row>
    <row r="503" spans="1:31" x14ac:dyDescent="0.25">
      <c r="A503" s="38" t="s">
        <v>30</v>
      </c>
      <c r="B503" s="6">
        <v>7940</v>
      </c>
      <c r="C503" s="6">
        <v>264.66699999999997</v>
      </c>
      <c r="D503" s="6">
        <v>167.5</v>
      </c>
      <c r="E503" s="6">
        <v>13.54</v>
      </c>
      <c r="F503" s="100">
        <v>91.915999999999997</v>
      </c>
      <c r="G503" s="6">
        <v>180</v>
      </c>
      <c r="H503" s="6">
        <v>8.4</v>
      </c>
      <c r="I503" s="100">
        <v>95.332999999999998</v>
      </c>
      <c r="J503" s="6">
        <v>299.72500000000002</v>
      </c>
      <c r="K503" s="6">
        <v>44.44</v>
      </c>
      <c r="L503" s="100">
        <v>85.173000000000002</v>
      </c>
      <c r="M503" s="94">
        <v>7.72</v>
      </c>
      <c r="N503" s="94">
        <v>8.1920000000000002</v>
      </c>
      <c r="O503" s="6">
        <v>1014.75</v>
      </c>
      <c r="P503" s="6">
        <v>1071</v>
      </c>
      <c r="Q503" s="6">
        <v>48.375</v>
      </c>
      <c r="R503" s="33">
        <v>50.9</v>
      </c>
      <c r="S503" s="100">
        <v>-5.22</v>
      </c>
      <c r="T503" s="6">
        <v>5.6749999999999998</v>
      </c>
      <c r="U503" s="33">
        <v>4.3940000000000001</v>
      </c>
      <c r="V503" s="100">
        <v>22.573</v>
      </c>
      <c r="W503" s="57">
        <v>2439</v>
      </c>
      <c r="X503" s="108">
        <f t="shared" si="315"/>
        <v>0.3071788413098237</v>
      </c>
      <c r="Y503" s="79">
        <f t="shared" si="316"/>
        <v>0.30247657142857137</v>
      </c>
      <c r="Z503" s="80">
        <f t="shared" si="317"/>
        <v>44.331722499999998</v>
      </c>
      <c r="AA503" s="81">
        <f t="shared" si="318"/>
        <v>0.12666206428571428</v>
      </c>
      <c r="AB503" s="82">
        <f t="shared" si="319"/>
        <v>47.640059999999998</v>
      </c>
      <c r="AC503" s="81">
        <f t="shared" si="320"/>
        <v>0.13611445714285714</v>
      </c>
      <c r="AD503" s="101">
        <f t="shared" si="321"/>
        <v>635.20080000000007</v>
      </c>
      <c r="AE503" s="109" t="s">
        <v>160</v>
      </c>
    </row>
    <row r="504" spans="1:31" x14ac:dyDescent="0.25">
      <c r="A504" s="38" t="s">
        <v>31</v>
      </c>
      <c r="B504" s="6">
        <v>9512</v>
      </c>
      <c r="C504" s="6">
        <v>306.839</v>
      </c>
      <c r="D504" s="6">
        <v>178.6</v>
      </c>
      <c r="E504" s="6">
        <v>11.333</v>
      </c>
      <c r="F504" s="100">
        <v>93.655000000000001</v>
      </c>
      <c r="G504" s="6">
        <v>300</v>
      </c>
      <c r="H504" s="6">
        <v>6.3330000000000002</v>
      </c>
      <c r="I504" s="100">
        <v>97.888999999999996</v>
      </c>
      <c r="J504" s="6">
        <v>496.22</v>
      </c>
      <c r="K504" s="6">
        <v>39.15</v>
      </c>
      <c r="L504" s="100">
        <v>92.11</v>
      </c>
      <c r="M504" s="94">
        <v>7.5720000000000001</v>
      </c>
      <c r="N504" s="94">
        <v>8.0500000000000007</v>
      </c>
      <c r="O504" s="6">
        <v>1335</v>
      </c>
      <c r="P504" s="6">
        <v>1149</v>
      </c>
      <c r="Q504" s="102">
        <v>70.12</v>
      </c>
      <c r="R504" s="33">
        <v>45.767000000000003</v>
      </c>
      <c r="S504" s="100">
        <v>34.729999999999997</v>
      </c>
      <c r="T504" s="6">
        <v>7.96</v>
      </c>
      <c r="U504" s="33">
        <v>5.5449999999999999</v>
      </c>
      <c r="V504" s="100">
        <v>30.338999999999999</v>
      </c>
      <c r="W504" s="6">
        <v>17155</v>
      </c>
      <c r="X504" s="7">
        <f t="shared" si="315"/>
        <v>1.8035113540790579</v>
      </c>
      <c r="Y504" s="79">
        <f t="shared" si="316"/>
        <v>0.35067314285714285</v>
      </c>
      <c r="Z504" s="80">
        <f t="shared" si="317"/>
        <v>54.801445399999999</v>
      </c>
      <c r="AA504" s="81">
        <f t="shared" si="318"/>
        <v>0.15657555828571429</v>
      </c>
      <c r="AB504" s="82">
        <f t="shared" si="319"/>
        <v>92.051699999999997</v>
      </c>
      <c r="AC504" s="81">
        <f t="shared" si="320"/>
        <v>0.26300485714285715</v>
      </c>
      <c r="AD504" s="101">
        <f t="shared" si="321"/>
        <v>1227.356</v>
      </c>
    </row>
    <row r="505" spans="1:31" x14ac:dyDescent="0.25">
      <c r="A505" s="38" t="s">
        <v>32</v>
      </c>
      <c r="B505" s="6">
        <v>14328</v>
      </c>
      <c r="C505" s="6">
        <v>477.6</v>
      </c>
      <c r="D505" s="6">
        <v>227.6</v>
      </c>
      <c r="E505" s="6">
        <v>10.714</v>
      </c>
      <c r="F505" s="100">
        <v>95.293000000000006</v>
      </c>
      <c r="G505" s="6">
        <v>422</v>
      </c>
      <c r="H505" s="6">
        <v>5.4290000000000003</v>
      </c>
      <c r="I505" s="100">
        <v>98.713999999999999</v>
      </c>
      <c r="J505" s="6">
        <v>907.6</v>
      </c>
      <c r="K505" s="6">
        <v>31.856999999999999</v>
      </c>
      <c r="L505" s="100">
        <v>96.49</v>
      </c>
      <c r="M505" s="94">
        <v>7.4260000000000002</v>
      </c>
      <c r="N505" s="94">
        <v>8.0470000000000006</v>
      </c>
      <c r="O505" s="6">
        <v>1289.8</v>
      </c>
      <c r="P505" s="6">
        <v>1107.7139999999999</v>
      </c>
      <c r="Q505" s="6">
        <v>68.540000000000006</v>
      </c>
      <c r="R505" s="33">
        <v>16.186</v>
      </c>
      <c r="S505" s="100">
        <v>76.385000000000005</v>
      </c>
      <c r="T505" s="6">
        <v>11.022</v>
      </c>
      <c r="U505" s="33">
        <v>2.2109999999999999</v>
      </c>
      <c r="V505" s="100">
        <v>79.94</v>
      </c>
      <c r="W505" s="6">
        <v>16433</v>
      </c>
      <c r="X505" s="7">
        <f t="shared" si="315"/>
        <v>1.1469151312116137</v>
      </c>
      <c r="Y505" s="79">
        <f t="shared" si="316"/>
        <v>0.54582857142857144</v>
      </c>
      <c r="Z505" s="80">
        <f t="shared" si="317"/>
        <v>108.70176000000001</v>
      </c>
      <c r="AA505" s="81">
        <f t="shared" si="318"/>
        <v>0.31057645714285714</v>
      </c>
      <c r="AB505" s="82">
        <f t="shared" si="319"/>
        <v>201.5472</v>
      </c>
      <c r="AC505" s="81">
        <f t="shared" si="320"/>
        <v>0.57584914285714284</v>
      </c>
      <c r="AD505" s="101">
        <f t="shared" si="321"/>
        <v>2687.2960000000003</v>
      </c>
    </row>
    <row r="506" spans="1:31" ht="13" thickBot="1" x14ac:dyDescent="0.3">
      <c r="A506" s="38" t="s">
        <v>33</v>
      </c>
      <c r="B506" s="6">
        <v>6774</v>
      </c>
      <c r="C506" s="6">
        <v>218.51599999999999</v>
      </c>
      <c r="D506" s="6">
        <v>436</v>
      </c>
      <c r="E506" s="6">
        <v>10</v>
      </c>
      <c r="F506" s="100">
        <v>97.706000000000003</v>
      </c>
      <c r="G506" s="6">
        <v>572</v>
      </c>
      <c r="H506" s="6">
        <v>7</v>
      </c>
      <c r="I506" s="100">
        <v>98.775999999999996</v>
      </c>
      <c r="J506" s="6">
        <v>1216.4000000000001</v>
      </c>
      <c r="K506" s="6">
        <v>38.283000000000001</v>
      </c>
      <c r="L506" s="100">
        <v>96.852999999999994</v>
      </c>
      <c r="M506" s="94">
        <v>7.5439999999999996</v>
      </c>
      <c r="N506" s="94">
        <v>8.0570000000000004</v>
      </c>
      <c r="O506" s="6">
        <v>1309.5999999999999</v>
      </c>
      <c r="P506" s="6">
        <v>956.66700000000003</v>
      </c>
      <c r="Q506" s="6">
        <v>75.98</v>
      </c>
      <c r="R506" s="33">
        <v>18.472000000000001</v>
      </c>
      <c r="S506" s="100">
        <v>75.688000000000002</v>
      </c>
      <c r="T506" s="6">
        <v>11.726000000000001</v>
      </c>
      <c r="U506" s="33">
        <v>2.75</v>
      </c>
      <c r="V506" s="100">
        <v>76.548000000000002</v>
      </c>
      <c r="W506" s="6">
        <v>15538</v>
      </c>
      <c r="X506" s="7">
        <f t="shared" si="315"/>
        <v>2.293770298198996</v>
      </c>
      <c r="Y506" s="79">
        <f t="shared" si="316"/>
        <v>0.24973257142857141</v>
      </c>
      <c r="Z506" s="80">
        <f t="shared" si="317"/>
        <v>95.272976</v>
      </c>
      <c r="AA506" s="81">
        <f t="shared" si="318"/>
        <v>0.27220850285714288</v>
      </c>
      <c r="AB506" s="82">
        <f t="shared" si="319"/>
        <v>124.991152</v>
      </c>
      <c r="AC506" s="81">
        <f t="shared" si="320"/>
        <v>0.35711757714285713</v>
      </c>
      <c r="AD506" s="101">
        <f t="shared" si="321"/>
        <v>1666.5486933333334</v>
      </c>
    </row>
    <row r="507" spans="1:31" ht="13" thickTop="1" x14ac:dyDescent="0.25">
      <c r="A507" s="39" t="s">
        <v>161</v>
      </c>
      <c r="B507" s="40">
        <f>SUM(B495:B506)</f>
        <v>77879</v>
      </c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96"/>
      <c r="N507" s="96"/>
      <c r="O507" s="43"/>
      <c r="P507" s="43"/>
      <c r="Q507" s="41"/>
      <c r="R507" s="42"/>
      <c r="S507" s="41"/>
      <c r="T507" s="41"/>
      <c r="U507" s="42"/>
      <c r="V507" s="41"/>
      <c r="W507" s="40">
        <f>SUM(W495:W506)</f>
        <v>132033</v>
      </c>
      <c r="X507" s="41">
        <f>SUM(X495:X506)</f>
        <v>22.097336471631646</v>
      </c>
      <c r="Y507" s="83"/>
      <c r="Z507" s="84"/>
      <c r="AA507" s="85"/>
      <c r="AB507" s="86"/>
      <c r="AC507" s="85"/>
      <c r="AD507" s="103"/>
    </row>
    <row r="508" spans="1:31" ht="13" thickBot="1" x14ac:dyDescent="0.3">
      <c r="A508" s="11" t="s">
        <v>162</v>
      </c>
      <c r="B508" s="12">
        <f t="shared" ref="B508:E508" si="322">AVERAGE(B495:B506)</f>
        <v>6489.916666666667</v>
      </c>
      <c r="C508" s="27">
        <f t="shared" si="322"/>
        <v>213.15191666666666</v>
      </c>
      <c r="D508" s="12">
        <f t="shared" si="322"/>
        <v>318.62083333333334</v>
      </c>
      <c r="E508" s="12">
        <f t="shared" si="322"/>
        <v>10.184333333333333</v>
      </c>
      <c r="F508" s="54">
        <f>AVERAGE(F495:F506)</f>
        <v>95.861583333333314</v>
      </c>
      <c r="G508" s="12">
        <f>AVERAGE(G495:G506)</f>
        <v>393.47224999999997</v>
      </c>
      <c r="H508" s="12">
        <f>AVERAGE(H495:H506)</f>
        <v>7.1330833333333343</v>
      </c>
      <c r="I508" s="54">
        <f>AVERAGE(I495:I506)</f>
        <v>97.809583333333322</v>
      </c>
      <c r="J508" s="12">
        <f t="shared" ref="J508:K508" si="323">AVERAGE(J495:J506)</f>
        <v>826.09058333333348</v>
      </c>
      <c r="K508" s="12">
        <f t="shared" si="323"/>
        <v>36.760666666666673</v>
      </c>
      <c r="L508" s="54">
        <f>AVERAGE(L495:L506)</f>
        <v>94.094250000000002</v>
      </c>
      <c r="M508" s="26">
        <f t="shared" ref="M508:V508" si="324">AVERAGE(M495:M506)</f>
        <v>7.4843333333333346</v>
      </c>
      <c r="N508" s="26">
        <f t="shared" si="324"/>
        <v>7.9856666666666669</v>
      </c>
      <c r="O508" s="36">
        <f t="shared" si="324"/>
        <v>1297.568</v>
      </c>
      <c r="P508" s="36">
        <f t="shared" si="324"/>
        <v>1126.3671666666667</v>
      </c>
      <c r="Q508" s="12">
        <f t="shared" si="324"/>
        <v>70.857583333333324</v>
      </c>
      <c r="R508" s="27">
        <f t="shared" si="324"/>
        <v>29.909749999999992</v>
      </c>
      <c r="S508" s="54">
        <f t="shared" si="324"/>
        <v>54.200916666666664</v>
      </c>
      <c r="T508" s="12">
        <f t="shared" si="324"/>
        <v>12.566583333333332</v>
      </c>
      <c r="U508" s="27">
        <f t="shared" si="324"/>
        <v>4.9159999999999995</v>
      </c>
      <c r="V508" s="54">
        <f t="shared" si="324"/>
        <v>55.602083333333333</v>
      </c>
      <c r="W508" s="12">
        <f>AVERAGE(W495:W506)</f>
        <v>12003</v>
      </c>
      <c r="X508" s="26">
        <f>AVERAGE(X495:X506)</f>
        <v>2.0088487701483313</v>
      </c>
      <c r="Y508" s="79">
        <f>C508/$C$2</f>
        <v>0.24360219047619047</v>
      </c>
      <c r="Z508" s="80">
        <f>(C508*D508)/1000</f>
        <v>67.914641314930563</v>
      </c>
      <c r="AA508" s="87">
        <f>(Z508)/$E$3</f>
        <v>0.19404183232837305</v>
      </c>
      <c r="AB508" s="82">
        <f>(C508*G508)/1000</f>
        <v>83.86936424264583</v>
      </c>
      <c r="AC508" s="87">
        <f>(AB508)/$G$3</f>
        <v>0.23962675497898808</v>
      </c>
      <c r="AD508" s="104">
        <f>AVERAGE(AD496:AD506)</f>
        <v>1112.2224054545457</v>
      </c>
    </row>
    <row r="509" spans="1:31" ht="13" thickTop="1" x14ac:dyDescent="0.25"/>
  </sheetData>
  <mergeCells count="1">
    <mergeCell ref="AE462:AF464"/>
  </mergeCells>
  <phoneticPr fontId="5" type="noConversion"/>
  <conditionalFormatting sqref="E84">
    <cfRule type="cellIs" dxfId="39" priority="77" stopIfTrue="1" operator="greaterThan">
      <formula>80</formula>
    </cfRule>
  </conditionalFormatting>
  <conditionalFormatting sqref="E99:E110 E117:E128 E135:E146 P135:P146 E153:E164 P153:P164 E171:E182 P171:P182 E189:E200 P189:P200 E207:E218 P207:P218 E225:E236 P225:P236 E243:E254 P243:P254 E261:E272 P261:P272 E279:E290 P279:P290 E297:E308 P297:P308">
    <cfRule type="cellIs" dxfId="38" priority="78" stopIfTrue="1" operator="greaterThanOrEqual">
      <formula>80</formula>
    </cfRule>
  </conditionalFormatting>
  <conditionalFormatting sqref="E315:E326 P315:P326 E333:E344 P333:P344 E351:E362 P351:P362 E369:E380 P369:P380 E387:E398 E405:E416 E423:E434 E441:E452">
    <cfRule type="cellIs" dxfId="37" priority="74" stopIfTrue="1" operator="greaterThanOrEqual">
      <formula>35</formula>
    </cfRule>
  </conditionalFormatting>
  <conditionalFormatting sqref="E459:E470">
    <cfRule type="cellIs" dxfId="36" priority="11" stopIfTrue="1" operator="greaterThanOrEqual">
      <formula>35</formula>
    </cfRule>
  </conditionalFormatting>
  <conditionalFormatting sqref="E477:E488">
    <cfRule type="cellIs" dxfId="35" priority="7" stopIfTrue="1" operator="greaterThanOrEqual">
      <formula>35</formula>
    </cfRule>
  </conditionalFormatting>
  <conditionalFormatting sqref="H61:H72 H80:H91 H99:H110 H117:H128 H135:H146 H153:H164 H171:H182 H189:H200 H207:H218 H225:H236 H243:H254 H261:H272 H279:H290 H297:H308">
    <cfRule type="cellIs" dxfId="34" priority="76" stopIfTrue="1" operator="greaterThan">
      <formula>40</formula>
    </cfRule>
  </conditionalFormatting>
  <conditionalFormatting sqref="H315:H326 H333:H344 H351:H362 H369:H380 H387:H398 H405:H416 H423:H434 H441:H452">
    <cfRule type="cellIs" dxfId="33" priority="73" stopIfTrue="1" operator="greaterThan">
      <formula>25</formula>
    </cfRule>
  </conditionalFormatting>
  <conditionalFormatting sqref="H459:H470">
    <cfRule type="cellIs" dxfId="32" priority="10" stopIfTrue="1" operator="greaterThan">
      <formula>25</formula>
    </cfRule>
  </conditionalFormatting>
  <conditionalFormatting sqref="H477:H488">
    <cfRule type="cellIs" dxfId="31" priority="6" stopIfTrue="1" operator="greaterThan">
      <formula>25</formula>
    </cfRule>
  </conditionalFormatting>
  <conditionalFormatting sqref="K42:K53 K80:K91 K99:K110 K117:K128 K135:K146 K153:K164 K171:K182 K189:K200">
    <cfRule type="cellIs" dxfId="30" priority="63" stopIfTrue="1" operator="greaterThanOrEqual">
      <formula>125</formula>
    </cfRule>
  </conditionalFormatting>
  <conditionalFormatting sqref="K207:K218 K225:K236 K243:K254 K261:K272 K279:K290 K297:K308 K315:K326 K333:K344 K351:K362 K369:K380 K387:K398 K405:K416 K423:K434 K441:K452">
    <cfRule type="cellIs" dxfId="29" priority="75" stopIfTrue="1" operator="greaterThan">
      <formula>125</formula>
    </cfRule>
  </conditionalFormatting>
  <conditionalFormatting sqref="K459:K470">
    <cfRule type="cellIs" dxfId="28" priority="12" stopIfTrue="1" operator="greaterThan">
      <formula>125</formula>
    </cfRule>
  </conditionalFormatting>
  <conditionalFormatting sqref="K477:K488">
    <cfRule type="cellIs" dxfId="27" priority="8" stopIfTrue="1" operator="greaterThan">
      <formula>125</formula>
    </cfRule>
  </conditionalFormatting>
  <conditionalFormatting sqref="Y80:Y91 AA80:AA91 AC80:AC91 Y93 AA93 AC93">
    <cfRule type="cellIs" dxfId="26" priority="13" operator="between">
      <formula>80%</formula>
      <formula>200%</formula>
    </cfRule>
  </conditionalFormatting>
  <conditionalFormatting sqref="Y99:Y110 AA99:AA110 AC99:AC110 Y112 AA112 AC112">
    <cfRule type="cellIs" dxfId="25" priority="14" operator="between">
      <formula>80%</formula>
      <formula>200%</formula>
    </cfRule>
  </conditionalFormatting>
  <conditionalFormatting sqref="Y117:Y128 AA117:AA128 AC117:AC128 Y130 AA130 AC130">
    <cfRule type="cellIs" dxfId="24" priority="15" operator="between">
      <formula>80%</formula>
      <formula>200%</formula>
    </cfRule>
  </conditionalFormatting>
  <conditionalFormatting sqref="Y135:Y146 AA135:AA146 AC135:AC146 Y148 AA148 AC148">
    <cfRule type="cellIs" dxfId="23" priority="16" operator="between">
      <formula>80%</formula>
      <formula>200%</formula>
    </cfRule>
  </conditionalFormatting>
  <conditionalFormatting sqref="Y153:Y164 AA153:AA164 AC153:AC164 Y166 AA166 AC166">
    <cfRule type="cellIs" dxfId="22" priority="17" operator="between">
      <formula>80%</formula>
      <formula>200%</formula>
    </cfRule>
  </conditionalFormatting>
  <conditionalFormatting sqref="Y171:Y182 AA171:AA182 AC171:AC182 Y184 AA184 AC184">
    <cfRule type="cellIs" dxfId="21" priority="18" operator="between">
      <formula>80%</formula>
      <formula>200%</formula>
    </cfRule>
  </conditionalFormatting>
  <conditionalFormatting sqref="Y189:Y200 AA189:AA200 AC189:AC200 Y202 AA202 AC202">
    <cfRule type="cellIs" dxfId="20" priority="19" operator="between">
      <formula>80%</formula>
      <formula>200%</formula>
    </cfRule>
  </conditionalFormatting>
  <conditionalFormatting sqref="Y207:Y218 AA207:AA218 AC207:AC218 Y220 AA220 AC220">
    <cfRule type="cellIs" dxfId="19" priority="20" operator="between">
      <formula>80%</formula>
      <formula>200%</formula>
    </cfRule>
  </conditionalFormatting>
  <conditionalFormatting sqref="Y225:Y236 AA225:AA236 AC225:AC236 Y238 AA238 AC238">
    <cfRule type="cellIs" dxfId="18" priority="21" operator="between">
      <formula>80%</formula>
      <formula>200%</formula>
    </cfRule>
  </conditionalFormatting>
  <conditionalFormatting sqref="Y243:Y254 AA243:AA254 AC243:AC254 Y256 AA256 AC256">
    <cfRule type="cellIs" dxfId="17" priority="22" operator="between">
      <formula>80%</formula>
      <formula>200%</formula>
    </cfRule>
  </conditionalFormatting>
  <conditionalFormatting sqref="Y261:Y272 AA261:AA272 AC261:AC272 Y274 AA274 AC274">
    <cfRule type="cellIs" dxfId="16" priority="23" operator="between">
      <formula>80%</formula>
      <formula>200%</formula>
    </cfRule>
  </conditionalFormatting>
  <conditionalFormatting sqref="Y279:Y290 AA279:AA290 AC279:AC290 Y292 AA292 AC292">
    <cfRule type="cellIs" dxfId="15" priority="24" operator="between">
      <formula>80%</formula>
      <formula>200%</formula>
    </cfRule>
  </conditionalFormatting>
  <conditionalFormatting sqref="Y297:Y308 AA297:AA308 AC297:AC308 Y310 AA310 AC310">
    <cfRule type="cellIs" dxfId="14" priority="25" operator="between">
      <formula>80%</formula>
      <formula>200%</formula>
    </cfRule>
  </conditionalFormatting>
  <conditionalFormatting sqref="Y315:Y326 AA315:AA326 AC315:AC326 Y328 AA328 AC328">
    <cfRule type="cellIs" dxfId="13" priority="26" operator="between">
      <formula>80%</formula>
      <formula>200%</formula>
    </cfRule>
  </conditionalFormatting>
  <conditionalFormatting sqref="Y333:Y344 AA333:AA344 AC333:AC344 Y346 AA346 AC346">
    <cfRule type="cellIs" dxfId="12" priority="27" operator="between">
      <formula>80%</formula>
      <formula>200%</formula>
    </cfRule>
  </conditionalFormatting>
  <conditionalFormatting sqref="Y351:Y362 AA351:AA362 AC351:AC362 Y364 AA364 AC364">
    <cfRule type="cellIs" dxfId="11" priority="28" operator="between">
      <formula>80%</formula>
      <formula>200%</formula>
    </cfRule>
  </conditionalFormatting>
  <conditionalFormatting sqref="Y369:Y380 AA369:AA380 AC369:AC380 Y382 AA382 AC382">
    <cfRule type="cellIs" dxfId="10" priority="29" operator="between">
      <formula>80%</formula>
      <formula>200%</formula>
    </cfRule>
  </conditionalFormatting>
  <conditionalFormatting sqref="Y387:Y398 AA387:AA398 AC387:AC398 Y400 AA400 AC400">
    <cfRule type="cellIs" dxfId="9" priority="30" operator="between">
      <formula>80%</formula>
      <formula>200%</formula>
    </cfRule>
  </conditionalFormatting>
  <conditionalFormatting sqref="Y405:Y416 AA405:AA416 AC405:AC416 Y418 AA418 AC418">
    <cfRule type="cellIs" dxfId="8" priority="31" operator="between">
      <formula>80%</formula>
      <formula>200%</formula>
    </cfRule>
  </conditionalFormatting>
  <conditionalFormatting sqref="Y423:Y434 AA423:AA434 AC423:AC434 Y436 AA436 AC436">
    <cfRule type="cellIs" dxfId="7" priority="32" operator="between">
      <formula>80%</formula>
      <formula>200%</formula>
    </cfRule>
  </conditionalFormatting>
  <conditionalFormatting sqref="Y441:Y452 AA441:AA452 AC441:AC452 Y454 AA454 AC454">
    <cfRule type="cellIs" dxfId="6" priority="34" operator="between">
      <formula>80%</formula>
      <formula>200%</formula>
    </cfRule>
  </conditionalFormatting>
  <conditionalFormatting sqref="Y459:Y470 AA459:AA470 AC459:AC470 Y472 AA472 AC472">
    <cfRule type="cellIs" dxfId="5" priority="9" operator="between">
      <formula>80%</formula>
      <formula>200%</formula>
    </cfRule>
  </conditionalFormatting>
  <conditionalFormatting sqref="Y477:Y488 AA477:AA488 AC477:AC488 Y490 AA490 AC490">
    <cfRule type="cellIs" dxfId="4" priority="5" operator="between">
      <formula>80%</formula>
      <formula>200%</formula>
    </cfRule>
  </conditionalFormatting>
  <conditionalFormatting sqref="E495:E506">
    <cfRule type="cellIs" dxfId="3" priority="3" stopIfTrue="1" operator="greaterThanOrEqual">
      <formula>35</formula>
    </cfRule>
  </conditionalFormatting>
  <conditionalFormatting sqref="H495:H506">
    <cfRule type="cellIs" dxfId="2" priority="2" stopIfTrue="1" operator="greaterThan">
      <formula>25</formula>
    </cfRule>
  </conditionalFormatting>
  <conditionalFormatting sqref="K495:K506">
    <cfRule type="cellIs" dxfId="1" priority="4" stopIfTrue="1" operator="greaterThan">
      <formula>125</formula>
    </cfRule>
  </conditionalFormatting>
  <conditionalFormatting sqref="Y495:Y506 AA495:AA506 AC495:AC506 Y508 AA508 AC508">
    <cfRule type="cellIs" dxfId="0" priority="1" operator="between">
      <formula>80%</formula>
      <formula>200%</formula>
    </cfRule>
  </conditionalFormatting>
  <printOptions horizontalCentered="1" verticalCentered="1" gridLinesSet="0"/>
  <pageMargins left="0.23622047244094491" right="0.51181102362204722" top="0.47244094488188981" bottom="0.98425196850393704" header="0.51181102362204722" footer="0.51181102362204722"/>
  <pageSetup paperSize="9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D1FF2-7233-4DCD-84D2-8D98F3403259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2.xml><?xml version="1.0" encoding="utf-8"?>
<ds:datastoreItem xmlns:ds="http://schemas.openxmlformats.org/officeDocument/2006/customXml" ds:itemID="{BEBBB879-B2C4-413F-A93E-5115DF205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DD95B-0687-4801-BD90-B11FB68D4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Perelló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CITA</dc:creator>
  <cp:keywords/>
  <dc:description/>
  <cp:lastModifiedBy>Xavi López Casals</cp:lastModifiedBy>
  <cp:revision/>
  <dcterms:created xsi:type="dcterms:W3CDTF">2000-01-04T11:06:10Z</dcterms:created>
  <dcterms:modified xsi:type="dcterms:W3CDTF">2025-02-10T09:17:40Z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