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-my.sharepoint.com/personal/marques_copate_cat/Documents/CICLE AIGUA/ALTRES/WEB/2022/IINSTAL·LACIONS/CCM_ EXCELS/"/>
    </mc:Choice>
  </mc:AlternateContent>
  <xr:revisionPtr revIDLastSave="87" documentId="11_408F556D99840778C426C85E8159BB50033B3A0B" xr6:coauthVersionLast="47" xr6:coauthVersionMax="47" xr10:uidLastSave="{7E2E00CE-804D-423B-B813-89AA92ADE904}"/>
  <bookViews>
    <workbookView xWindow="-120" yWindow="-120" windowWidth="29040" windowHeight="15840" xr2:uid="{00000000-000D-0000-FFFF-FFFF00000000}"/>
  </bookViews>
  <sheets>
    <sheet name="Masdenverg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0" i="1" l="1"/>
  <c r="Q130" i="1" s="1"/>
  <c r="N130" i="1"/>
  <c r="O130" i="1" s="1"/>
  <c r="M130" i="1"/>
  <c r="P129" i="1"/>
  <c r="Q129" i="1" s="1"/>
  <c r="N129" i="1"/>
  <c r="O129" i="1" s="1"/>
  <c r="M129" i="1"/>
  <c r="P128" i="1"/>
  <c r="Q128" i="1" s="1"/>
  <c r="N128" i="1"/>
  <c r="O128" i="1" s="1"/>
  <c r="M128" i="1"/>
  <c r="P127" i="1"/>
  <c r="Q127" i="1" s="1"/>
  <c r="N127" i="1"/>
  <c r="O127" i="1" s="1"/>
  <c r="M127" i="1"/>
  <c r="P126" i="1"/>
  <c r="Q126" i="1" s="1"/>
  <c r="N126" i="1"/>
  <c r="O126" i="1" s="1"/>
  <c r="M126" i="1"/>
  <c r="P125" i="1"/>
  <c r="Q125" i="1" s="1"/>
  <c r="N125" i="1"/>
  <c r="O125" i="1" s="1"/>
  <c r="M125" i="1"/>
  <c r="P124" i="1"/>
  <c r="Q124" i="1" s="1"/>
  <c r="N124" i="1"/>
  <c r="O124" i="1" s="1"/>
  <c r="M124" i="1"/>
  <c r="P123" i="1"/>
  <c r="Q123" i="1" s="1"/>
  <c r="N123" i="1"/>
  <c r="O123" i="1" s="1"/>
  <c r="M123" i="1"/>
  <c r="P122" i="1"/>
  <c r="Q122" i="1" s="1"/>
  <c r="N122" i="1"/>
  <c r="O122" i="1" s="1"/>
  <c r="M122" i="1"/>
  <c r="P121" i="1"/>
  <c r="Q121" i="1" s="1"/>
  <c r="N121" i="1"/>
  <c r="O121" i="1" s="1"/>
  <c r="M121" i="1"/>
  <c r="P120" i="1"/>
  <c r="Q120" i="1" s="1"/>
  <c r="N120" i="1"/>
  <c r="O120" i="1" s="1"/>
  <c r="M120" i="1"/>
  <c r="P119" i="1"/>
  <c r="Q119" i="1" s="1"/>
  <c r="N119" i="1"/>
  <c r="O119" i="1" s="1"/>
  <c r="M119" i="1"/>
  <c r="P148" i="1"/>
  <c r="Q148" i="1" s="1"/>
  <c r="N148" i="1"/>
  <c r="O148" i="1" s="1"/>
  <c r="M148" i="1"/>
  <c r="P147" i="1"/>
  <c r="Q147" i="1" s="1"/>
  <c r="N147" i="1"/>
  <c r="O147" i="1" s="1"/>
  <c r="M147" i="1"/>
  <c r="P146" i="1"/>
  <c r="Q146" i="1" s="1"/>
  <c r="N146" i="1"/>
  <c r="O146" i="1" s="1"/>
  <c r="M146" i="1"/>
  <c r="P145" i="1"/>
  <c r="Q145" i="1" s="1"/>
  <c r="N145" i="1"/>
  <c r="O145" i="1" s="1"/>
  <c r="M145" i="1"/>
  <c r="P144" i="1"/>
  <c r="Q144" i="1" s="1"/>
  <c r="N144" i="1"/>
  <c r="O144" i="1" s="1"/>
  <c r="M144" i="1"/>
  <c r="P143" i="1"/>
  <c r="Q143" i="1" s="1"/>
  <c r="N143" i="1"/>
  <c r="O143" i="1" s="1"/>
  <c r="M143" i="1"/>
  <c r="P142" i="1"/>
  <c r="Q142" i="1" s="1"/>
  <c r="N142" i="1"/>
  <c r="O142" i="1" s="1"/>
  <c r="M142" i="1"/>
  <c r="P141" i="1"/>
  <c r="Q141" i="1" s="1"/>
  <c r="N141" i="1"/>
  <c r="O141" i="1" s="1"/>
  <c r="M141" i="1"/>
  <c r="P140" i="1"/>
  <c r="Q140" i="1" s="1"/>
  <c r="N140" i="1"/>
  <c r="O140" i="1" s="1"/>
  <c r="M140" i="1"/>
  <c r="P139" i="1"/>
  <c r="Q139" i="1" s="1"/>
  <c r="N139" i="1"/>
  <c r="O139" i="1" s="1"/>
  <c r="M139" i="1"/>
  <c r="P138" i="1"/>
  <c r="Q138" i="1" s="1"/>
  <c r="N138" i="1"/>
  <c r="O138" i="1" s="1"/>
  <c r="M138" i="1"/>
  <c r="P137" i="1"/>
  <c r="Q137" i="1" s="1"/>
  <c r="N137" i="1"/>
  <c r="O137" i="1" s="1"/>
  <c r="M137" i="1"/>
  <c r="P166" i="1"/>
  <c r="Q166" i="1" s="1"/>
  <c r="N166" i="1"/>
  <c r="O166" i="1" s="1"/>
  <c r="M166" i="1"/>
  <c r="P165" i="1"/>
  <c r="Q165" i="1" s="1"/>
  <c r="N165" i="1"/>
  <c r="O165" i="1" s="1"/>
  <c r="M165" i="1"/>
  <c r="P164" i="1"/>
  <c r="Q164" i="1" s="1"/>
  <c r="N164" i="1"/>
  <c r="O164" i="1" s="1"/>
  <c r="M164" i="1"/>
  <c r="P163" i="1"/>
  <c r="Q163" i="1" s="1"/>
  <c r="N163" i="1"/>
  <c r="O163" i="1" s="1"/>
  <c r="M163" i="1"/>
  <c r="P162" i="1"/>
  <c r="Q162" i="1" s="1"/>
  <c r="N162" i="1"/>
  <c r="O162" i="1" s="1"/>
  <c r="M162" i="1"/>
  <c r="P161" i="1"/>
  <c r="Q161" i="1" s="1"/>
  <c r="N161" i="1"/>
  <c r="O161" i="1" s="1"/>
  <c r="M161" i="1"/>
  <c r="P160" i="1"/>
  <c r="Q160" i="1" s="1"/>
  <c r="N160" i="1"/>
  <c r="O160" i="1" s="1"/>
  <c r="M160" i="1"/>
  <c r="P159" i="1"/>
  <c r="Q159" i="1" s="1"/>
  <c r="N159" i="1"/>
  <c r="O159" i="1" s="1"/>
  <c r="M159" i="1"/>
  <c r="P158" i="1"/>
  <c r="Q158" i="1" s="1"/>
  <c r="N158" i="1"/>
  <c r="O158" i="1" s="1"/>
  <c r="M158" i="1"/>
  <c r="P157" i="1"/>
  <c r="Q157" i="1" s="1"/>
  <c r="N157" i="1"/>
  <c r="O157" i="1" s="1"/>
  <c r="M157" i="1"/>
  <c r="P156" i="1"/>
  <c r="Q156" i="1" s="1"/>
  <c r="N156" i="1"/>
  <c r="O156" i="1" s="1"/>
  <c r="M156" i="1"/>
  <c r="P155" i="1"/>
  <c r="Q155" i="1" s="1"/>
  <c r="N155" i="1"/>
  <c r="O155" i="1" s="1"/>
  <c r="M155" i="1"/>
  <c r="P184" i="1"/>
  <c r="Q184" i="1" s="1"/>
  <c r="N184" i="1"/>
  <c r="O184" i="1" s="1"/>
  <c r="M184" i="1"/>
  <c r="P183" i="1"/>
  <c r="Q183" i="1" s="1"/>
  <c r="N183" i="1"/>
  <c r="O183" i="1" s="1"/>
  <c r="M183" i="1"/>
  <c r="P182" i="1"/>
  <c r="Q182" i="1" s="1"/>
  <c r="N182" i="1"/>
  <c r="O182" i="1" s="1"/>
  <c r="M182" i="1"/>
  <c r="P181" i="1"/>
  <c r="Q181" i="1" s="1"/>
  <c r="N181" i="1"/>
  <c r="O181" i="1" s="1"/>
  <c r="M181" i="1"/>
  <c r="P180" i="1"/>
  <c r="Q180" i="1" s="1"/>
  <c r="N180" i="1"/>
  <c r="O180" i="1" s="1"/>
  <c r="M180" i="1"/>
  <c r="P179" i="1"/>
  <c r="Q179" i="1" s="1"/>
  <c r="N179" i="1"/>
  <c r="O179" i="1" s="1"/>
  <c r="M179" i="1"/>
  <c r="P178" i="1"/>
  <c r="Q178" i="1" s="1"/>
  <c r="N178" i="1"/>
  <c r="O178" i="1" s="1"/>
  <c r="M178" i="1"/>
  <c r="P177" i="1"/>
  <c r="Q177" i="1" s="1"/>
  <c r="N177" i="1"/>
  <c r="O177" i="1" s="1"/>
  <c r="M177" i="1"/>
  <c r="P176" i="1"/>
  <c r="Q176" i="1" s="1"/>
  <c r="N176" i="1"/>
  <c r="O176" i="1" s="1"/>
  <c r="M176" i="1"/>
  <c r="P175" i="1"/>
  <c r="Q175" i="1" s="1"/>
  <c r="N175" i="1"/>
  <c r="O175" i="1" s="1"/>
  <c r="M175" i="1"/>
  <c r="P174" i="1"/>
  <c r="Q174" i="1" s="1"/>
  <c r="N174" i="1"/>
  <c r="O174" i="1" s="1"/>
  <c r="M174" i="1"/>
  <c r="P173" i="1"/>
  <c r="Q173" i="1" s="1"/>
  <c r="N173" i="1"/>
  <c r="O173" i="1" s="1"/>
  <c r="M173" i="1"/>
  <c r="P202" i="1"/>
  <c r="Q202" i="1" s="1"/>
  <c r="N202" i="1"/>
  <c r="O202" i="1" s="1"/>
  <c r="M202" i="1"/>
  <c r="P201" i="1"/>
  <c r="Q201" i="1" s="1"/>
  <c r="N201" i="1"/>
  <c r="O201" i="1" s="1"/>
  <c r="M201" i="1"/>
  <c r="Q200" i="1"/>
  <c r="P200" i="1"/>
  <c r="N200" i="1"/>
  <c r="O200" i="1" s="1"/>
  <c r="M200" i="1"/>
  <c r="P199" i="1"/>
  <c r="Q199" i="1" s="1"/>
  <c r="N199" i="1"/>
  <c r="O199" i="1" s="1"/>
  <c r="M199" i="1"/>
  <c r="P198" i="1"/>
  <c r="Q198" i="1" s="1"/>
  <c r="N198" i="1"/>
  <c r="O198" i="1" s="1"/>
  <c r="M198" i="1"/>
  <c r="P197" i="1"/>
  <c r="Q197" i="1" s="1"/>
  <c r="N197" i="1"/>
  <c r="O197" i="1" s="1"/>
  <c r="M197" i="1"/>
  <c r="P196" i="1"/>
  <c r="Q196" i="1" s="1"/>
  <c r="N196" i="1"/>
  <c r="O196" i="1" s="1"/>
  <c r="M196" i="1"/>
  <c r="P195" i="1"/>
  <c r="Q195" i="1" s="1"/>
  <c r="N195" i="1"/>
  <c r="O195" i="1" s="1"/>
  <c r="M195" i="1"/>
  <c r="P194" i="1"/>
  <c r="Q194" i="1" s="1"/>
  <c r="N194" i="1"/>
  <c r="O194" i="1" s="1"/>
  <c r="M194" i="1"/>
  <c r="P193" i="1"/>
  <c r="Q193" i="1" s="1"/>
  <c r="N193" i="1"/>
  <c r="O193" i="1" s="1"/>
  <c r="M193" i="1"/>
  <c r="P192" i="1"/>
  <c r="Q192" i="1" s="1"/>
  <c r="N192" i="1"/>
  <c r="O192" i="1" s="1"/>
  <c r="M192" i="1"/>
  <c r="P191" i="1"/>
  <c r="Q191" i="1" s="1"/>
  <c r="N191" i="1"/>
  <c r="O191" i="1" s="1"/>
  <c r="M191" i="1"/>
  <c r="P220" i="1"/>
  <c r="Q220" i="1" s="1"/>
  <c r="N220" i="1"/>
  <c r="O220" i="1" s="1"/>
  <c r="M220" i="1"/>
  <c r="P219" i="1"/>
  <c r="Q219" i="1" s="1"/>
  <c r="N219" i="1"/>
  <c r="O219" i="1" s="1"/>
  <c r="M219" i="1"/>
  <c r="P218" i="1"/>
  <c r="Q218" i="1" s="1"/>
  <c r="N218" i="1"/>
  <c r="O218" i="1" s="1"/>
  <c r="M218" i="1"/>
  <c r="P217" i="1"/>
  <c r="Q217" i="1" s="1"/>
  <c r="N217" i="1"/>
  <c r="O217" i="1" s="1"/>
  <c r="M217" i="1"/>
  <c r="P216" i="1"/>
  <c r="Q216" i="1" s="1"/>
  <c r="N216" i="1"/>
  <c r="O216" i="1" s="1"/>
  <c r="M216" i="1"/>
  <c r="P215" i="1"/>
  <c r="Q215" i="1" s="1"/>
  <c r="N215" i="1"/>
  <c r="O215" i="1" s="1"/>
  <c r="M215" i="1"/>
  <c r="P214" i="1"/>
  <c r="Q214" i="1" s="1"/>
  <c r="N214" i="1"/>
  <c r="O214" i="1" s="1"/>
  <c r="M214" i="1"/>
  <c r="P213" i="1"/>
  <c r="Q213" i="1" s="1"/>
  <c r="N213" i="1"/>
  <c r="O213" i="1" s="1"/>
  <c r="M213" i="1"/>
  <c r="P212" i="1"/>
  <c r="Q212" i="1" s="1"/>
  <c r="N212" i="1"/>
  <c r="O212" i="1" s="1"/>
  <c r="M212" i="1"/>
  <c r="P211" i="1"/>
  <c r="Q211" i="1" s="1"/>
  <c r="N211" i="1"/>
  <c r="O211" i="1" s="1"/>
  <c r="M211" i="1"/>
  <c r="Q210" i="1"/>
  <c r="P210" i="1"/>
  <c r="N210" i="1"/>
  <c r="O210" i="1" s="1"/>
  <c r="M210" i="1"/>
  <c r="P209" i="1"/>
  <c r="Q209" i="1" s="1"/>
  <c r="N209" i="1"/>
  <c r="O209" i="1" s="1"/>
  <c r="M209" i="1"/>
  <c r="P238" i="1"/>
  <c r="Q238" i="1" s="1"/>
  <c r="N238" i="1"/>
  <c r="O238" i="1" s="1"/>
  <c r="M238" i="1"/>
  <c r="P237" i="1"/>
  <c r="Q237" i="1" s="1"/>
  <c r="N237" i="1"/>
  <c r="O237" i="1" s="1"/>
  <c r="M237" i="1"/>
  <c r="P236" i="1"/>
  <c r="Q236" i="1" s="1"/>
  <c r="N236" i="1"/>
  <c r="O236" i="1" s="1"/>
  <c r="M236" i="1"/>
  <c r="P235" i="1"/>
  <c r="Q235" i="1" s="1"/>
  <c r="N235" i="1"/>
  <c r="O235" i="1" s="1"/>
  <c r="M235" i="1"/>
  <c r="P234" i="1"/>
  <c r="Q234" i="1" s="1"/>
  <c r="N234" i="1"/>
  <c r="O234" i="1" s="1"/>
  <c r="M234" i="1"/>
  <c r="P233" i="1"/>
  <c r="Q233" i="1" s="1"/>
  <c r="N233" i="1"/>
  <c r="O233" i="1" s="1"/>
  <c r="M233" i="1"/>
  <c r="P232" i="1"/>
  <c r="Q232" i="1" s="1"/>
  <c r="N232" i="1"/>
  <c r="O232" i="1" s="1"/>
  <c r="M232" i="1"/>
  <c r="P231" i="1"/>
  <c r="Q231" i="1" s="1"/>
  <c r="N231" i="1"/>
  <c r="O231" i="1" s="1"/>
  <c r="M231" i="1"/>
  <c r="P230" i="1"/>
  <c r="Q230" i="1" s="1"/>
  <c r="N230" i="1"/>
  <c r="O230" i="1" s="1"/>
  <c r="M230" i="1"/>
  <c r="P229" i="1"/>
  <c r="Q229" i="1" s="1"/>
  <c r="N229" i="1"/>
  <c r="O229" i="1" s="1"/>
  <c r="M229" i="1"/>
  <c r="P228" i="1"/>
  <c r="Q228" i="1" s="1"/>
  <c r="N228" i="1"/>
  <c r="O228" i="1" s="1"/>
  <c r="M228" i="1"/>
  <c r="P227" i="1"/>
  <c r="Q227" i="1" s="1"/>
  <c r="N227" i="1"/>
  <c r="O227" i="1" s="1"/>
  <c r="M227" i="1"/>
  <c r="P256" i="1"/>
  <c r="Q256" i="1" s="1"/>
  <c r="N256" i="1"/>
  <c r="O256" i="1" s="1"/>
  <c r="M256" i="1"/>
  <c r="P255" i="1"/>
  <c r="Q255" i="1" s="1"/>
  <c r="N255" i="1"/>
  <c r="O255" i="1" s="1"/>
  <c r="M255" i="1"/>
  <c r="P254" i="1"/>
  <c r="Q254" i="1" s="1"/>
  <c r="N254" i="1"/>
  <c r="O254" i="1" s="1"/>
  <c r="M254" i="1"/>
  <c r="P253" i="1"/>
  <c r="Q253" i="1" s="1"/>
  <c r="N253" i="1"/>
  <c r="O253" i="1" s="1"/>
  <c r="M253" i="1"/>
  <c r="P252" i="1"/>
  <c r="Q252" i="1" s="1"/>
  <c r="N252" i="1"/>
  <c r="O252" i="1" s="1"/>
  <c r="M252" i="1"/>
  <c r="P251" i="1"/>
  <c r="Q251" i="1" s="1"/>
  <c r="N251" i="1"/>
  <c r="O251" i="1" s="1"/>
  <c r="M251" i="1"/>
  <c r="P250" i="1"/>
  <c r="Q250" i="1" s="1"/>
  <c r="N250" i="1"/>
  <c r="O250" i="1" s="1"/>
  <c r="M250" i="1"/>
  <c r="P249" i="1"/>
  <c r="Q249" i="1" s="1"/>
  <c r="N249" i="1"/>
  <c r="O249" i="1" s="1"/>
  <c r="M249" i="1"/>
  <c r="P248" i="1"/>
  <c r="Q248" i="1" s="1"/>
  <c r="N248" i="1"/>
  <c r="O248" i="1" s="1"/>
  <c r="M248" i="1"/>
  <c r="P247" i="1"/>
  <c r="Q247" i="1" s="1"/>
  <c r="N247" i="1"/>
  <c r="O247" i="1" s="1"/>
  <c r="M247" i="1"/>
  <c r="P246" i="1"/>
  <c r="Q246" i="1" s="1"/>
  <c r="N246" i="1"/>
  <c r="O246" i="1" s="1"/>
  <c r="M246" i="1"/>
  <c r="P245" i="1"/>
  <c r="Q245" i="1" s="1"/>
  <c r="N245" i="1"/>
  <c r="O245" i="1" s="1"/>
  <c r="M245" i="1"/>
  <c r="P274" i="1"/>
  <c r="Q274" i="1" s="1"/>
  <c r="N274" i="1"/>
  <c r="O274" i="1" s="1"/>
  <c r="M274" i="1"/>
  <c r="P273" i="1"/>
  <c r="Q273" i="1" s="1"/>
  <c r="N273" i="1"/>
  <c r="O273" i="1" s="1"/>
  <c r="M273" i="1"/>
  <c r="P272" i="1"/>
  <c r="Q272" i="1" s="1"/>
  <c r="N272" i="1"/>
  <c r="O272" i="1" s="1"/>
  <c r="M272" i="1"/>
  <c r="P271" i="1"/>
  <c r="Q271" i="1" s="1"/>
  <c r="N271" i="1"/>
  <c r="O271" i="1" s="1"/>
  <c r="M271" i="1"/>
  <c r="P270" i="1"/>
  <c r="Q270" i="1" s="1"/>
  <c r="N270" i="1"/>
  <c r="O270" i="1" s="1"/>
  <c r="M270" i="1"/>
  <c r="P269" i="1"/>
  <c r="Q269" i="1" s="1"/>
  <c r="N269" i="1"/>
  <c r="O269" i="1" s="1"/>
  <c r="M269" i="1"/>
  <c r="P268" i="1"/>
  <c r="Q268" i="1" s="1"/>
  <c r="O268" i="1"/>
  <c r="N268" i="1"/>
  <c r="M268" i="1"/>
  <c r="P267" i="1"/>
  <c r="Q267" i="1" s="1"/>
  <c r="N267" i="1"/>
  <c r="O267" i="1" s="1"/>
  <c r="M267" i="1"/>
  <c r="P266" i="1"/>
  <c r="Q266" i="1" s="1"/>
  <c r="O266" i="1"/>
  <c r="N266" i="1"/>
  <c r="M266" i="1"/>
  <c r="P265" i="1"/>
  <c r="Q265" i="1" s="1"/>
  <c r="N265" i="1"/>
  <c r="O265" i="1" s="1"/>
  <c r="M265" i="1"/>
  <c r="P264" i="1"/>
  <c r="Q264" i="1" s="1"/>
  <c r="N264" i="1"/>
  <c r="O264" i="1" s="1"/>
  <c r="M264" i="1"/>
  <c r="P263" i="1"/>
  <c r="Q263" i="1" s="1"/>
  <c r="N263" i="1"/>
  <c r="O263" i="1" s="1"/>
  <c r="M263" i="1"/>
  <c r="P292" i="1"/>
  <c r="Q292" i="1" s="1"/>
  <c r="N292" i="1"/>
  <c r="O292" i="1" s="1"/>
  <c r="M292" i="1"/>
  <c r="P291" i="1"/>
  <c r="Q291" i="1" s="1"/>
  <c r="O291" i="1"/>
  <c r="N291" i="1"/>
  <c r="M291" i="1"/>
  <c r="P290" i="1"/>
  <c r="Q290" i="1" s="1"/>
  <c r="N290" i="1"/>
  <c r="O290" i="1" s="1"/>
  <c r="M290" i="1"/>
  <c r="P289" i="1"/>
  <c r="Q289" i="1" s="1"/>
  <c r="N289" i="1"/>
  <c r="O289" i="1" s="1"/>
  <c r="M289" i="1"/>
  <c r="P288" i="1"/>
  <c r="Q288" i="1" s="1"/>
  <c r="N288" i="1"/>
  <c r="O288" i="1" s="1"/>
  <c r="M288" i="1"/>
  <c r="P287" i="1"/>
  <c r="Q287" i="1" s="1"/>
  <c r="N287" i="1"/>
  <c r="O287" i="1" s="1"/>
  <c r="M287" i="1"/>
  <c r="P286" i="1"/>
  <c r="Q286" i="1" s="1"/>
  <c r="N286" i="1"/>
  <c r="O286" i="1" s="1"/>
  <c r="M286" i="1"/>
  <c r="P285" i="1"/>
  <c r="Q285" i="1" s="1"/>
  <c r="N285" i="1"/>
  <c r="O285" i="1" s="1"/>
  <c r="M285" i="1"/>
  <c r="P284" i="1"/>
  <c r="Q284" i="1" s="1"/>
  <c r="N284" i="1"/>
  <c r="O284" i="1" s="1"/>
  <c r="M284" i="1"/>
  <c r="P283" i="1"/>
  <c r="Q283" i="1" s="1"/>
  <c r="N283" i="1"/>
  <c r="O283" i="1" s="1"/>
  <c r="M283" i="1"/>
  <c r="P282" i="1"/>
  <c r="Q282" i="1" s="1"/>
  <c r="N282" i="1"/>
  <c r="O282" i="1" s="1"/>
  <c r="M282" i="1"/>
  <c r="P281" i="1"/>
  <c r="Q281" i="1" s="1"/>
  <c r="N281" i="1"/>
  <c r="O281" i="1" s="1"/>
  <c r="M281" i="1"/>
  <c r="P310" i="1"/>
  <c r="Q310" i="1" s="1"/>
  <c r="N310" i="1"/>
  <c r="O310" i="1" s="1"/>
  <c r="M310" i="1"/>
  <c r="P308" i="1"/>
  <c r="Q308" i="1" s="1"/>
  <c r="N308" i="1"/>
  <c r="O308" i="1" s="1"/>
  <c r="M308" i="1"/>
  <c r="Q307" i="1"/>
  <c r="P307" i="1"/>
  <c r="N307" i="1"/>
  <c r="O307" i="1" s="1"/>
  <c r="M307" i="1"/>
  <c r="P306" i="1"/>
  <c r="Q306" i="1" s="1"/>
  <c r="N306" i="1"/>
  <c r="O306" i="1" s="1"/>
  <c r="M306" i="1"/>
  <c r="P305" i="1"/>
  <c r="Q305" i="1" s="1"/>
  <c r="N305" i="1"/>
  <c r="O305" i="1" s="1"/>
  <c r="M305" i="1"/>
  <c r="P304" i="1"/>
  <c r="Q304" i="1" s="1"/>
  <c r="N304" i="1"/>
  <c r="O304" i="1" s="1"/>
  <c r="M304" i="1"/>
  <c r="P303" i="1"/>
  <c r="Q303" i="1" s="1"/>
  <c r="N303" i="1"/>
  <c r="O303" i="1" s="1"/>
  <c r="M303" i="1"/>
  <c r="P302" i="1"/>
  <c r="Q302" i="1" s="1"/>
  <c r="O302" i="1"/>
  <c r="N302" i="1"/>
  <c r="M302" i="1"/>
  <c r="P301" i="1"/>
  <c r="Q301" i="1" s="1"/>
  <c r="N301" i="1"/>
  <c r="O301" i="1" s="1"/>
  <c r="M301" i="1"/>
  <c r="P300" i="1"/>
  <c r="Q300" i="1" s="1"/>
  <c r="N300" i="1"/>
  <c r="O300" i="1" s="1"/>
  <c r="M300" i="1"/>
  <c r="P299" i="1"/>
  <c r="Q299" i="1" s="1"/>
  <c r="N299" i="1"/>
  <c r="O299" i="1" s="1"/>
  <c r="M299" i="1"/>
  <c r="P328" i="1"/>
  <c r="Q328" i="1" s="1"/>
  <c r="N328" i="1"/>
  <c r="O328" i="1" s="1"/>
  <c r="M328" i="1"/>
  <c r="P327" i="1"/>
  <c r="Q327" i="1" s="1"/>
  <c r="N327" i="1"/>
  <c r="O327" i="1" s="1"/>
  <c r="M327" i="1"/>
  <c r="P326" i="1"/>
  <c r="Q326" i="1" s="1"/>
  <c r="N326" i="1"/>
  <c r="O326" i="1" s="1"/>
  <c r="M326" i="1"/>
  <c r="P325" i="1"/>
  <c r="Q325" i="1" s="1"/>
  <c r="N325" i="1"/>
  <c r="O325" i="1" s="1"/>
  <c r="M325" i="1"/>
  <c r="P324" i="1"/>
  <c r="Q324" i="1" s="1"/>
  <c r="N324" i="1"/>
  <c r="O324" i="1" s="1"/>
  <c r="M324" i="1"/>
  <c r="P323" i="1"/>
  <c r="Q323" i="1" s="1"/>
  <c r="N323" i="1"/>
  <c r="O323" i="1" s="1"/>
  <c r="M323" i="1"/>
  <c r="P322" i="1"/>
  <c r="Q322" i="1" s="1"/>
  <c r="N322" i="1"/>
  <c r="O322" i="1" s="1"/>
  <c r="M322" i="1"/>
  <c r="P321" i="1"/>
  <c r="Q321" i="1" s="1"/>
  <c r="N321" i="1"/>
  <c r="O321" i="1" s="1"/>
  <c r="M321" i="1"/>
  <c r="P320" i="1"/>
  <c r="Q320" i="1" s="1"/>
  <c r="N320" i="1"/>
  <c r="O320" i="1" s="1"/>
  <c r="M320" i="1"/>
  <c r="P319" i="1"/>
  <c r="Q319" i="1" s="1"/>
  <c r="N319" i="1"/>
  <c r="O319" i="1" s="1"/>
  <c r="M319" i="1"/>
  <c r="P318" i="1"/>
  <c r="Q318" i="1" s="1"/>
  <c r="N318" i="1"/>
  <c r="O318" i="1" s="1"/>
  <c r="M318" i="1"/>
  <c r="P317" i="1"/>
  <c r="Q317" i="1" s="1"/>
  <c r="N317" i="1"/>
  <c r="O317" i="1" s="1"/>
  <c r="M317" i="1"/>
  <c r="P346" i="1"/>
  <c r="Q346" i="1" s="1"/>
  <c r="N346" i="1"/>
  <c r="O346" i="1" s="1"/>
  <c r="M346" i="1"/>
  <c r="P345" i="1"/>
  <c r="Q345" i="1" s="1"/>
  <c r="N345" i="1"/>
  <c r="O345" i="1" s="1"/>
  <c r="M345" i="1"/>
  <c r="P344" i="1"/>
  <c r="Q344" i="1" s="1"/>
  <c r="N344" i="1"/>
  <c r="O344" i="1" s="1"/>
  <c r="M344" i="1"/>
  <c r="P343" i="1"/>
  <c r="Q343" i="1" s="1"/>
  <c r="N343" i="1"/>
  <c r="O343" i="1" s="1"/>
  <c r="M343" i="1"/>
  <c r="P342" i="1"/>
  <c r="Q342" i="1" s="1"/>
  <c r="N342" i="1"/>
  <c r="O342" i="1" s="1"/>
  <c r="M342" i="1"/>
  <c r="P341" i="1"/>
  <c r="Q341" i="1" s="1"/>
  <c r="N341" i="1"/>
  <c r="O341" i="1" s="1"/>
  <c r="M341" i="1"/>
  <c r="P340" i="1"/>
  <c r="Q340" i="1" s="1"/>
  <c r="N340" i="1"/>
  <c r="O340" i="1" s="1"/>
  <c r="M340" i="1"/>
  <c r="P339" i="1"/>
  <c r="Q339" i="1" s="1"/>
  <c r="N339" i="1"/>
  <c r="O339" i="1" s="1"/>
  <c r="M339" i="1"/>
  <c r="P338" i="1"/>
  <c r="Q338" i="1" s="1"/>
  <c r="N338" i="1"/>
  <c r="O338" i="1" s="1"/>
  <c r="M338" i="1"/>
  <c r="P337" i="1"/>
  <c r="Q337" i="1" s="1"/>
  <c r="N337" i="1"/>
  <c r="O337" i="1" s="1"/>
  <c r="M337" i="1"/>
  <c r="P336" i="1"/>
  <c r="Q336" i="1" s="1"/>
  <c r="N336" i="1"/>
  <c r="O336" i="1" s="1"/>
  <c r="M336" i="1"/>
  <c r="P335" i="1"/>
  <c r="Q335" i="1" s="1"/>
  <c r="N335" i="1"/>
  <c r="O335" i="1" s="1"/>
  <c r="M335" i="1"/>
  <c r="I348" i="1"/>
  <c r="L348" i="1"/>
  <c r="F348" i="1"/>
  <c r="H348" i="1"/>
  <c r="G348" i="1"/>
  <c r="K348" i="1"/>
  <c r="J348" i="1"/>
  <c r="E348" i="1"/>
  <c r="D348" i="1"/>
  <c r="C348" i="1"/>
  <c r="P348" i="1" s="1"/>
  <c r="Q348" i="1" s="1"/>
  <c r="B348" i="1"/>
  <c r="B347" i="1"/>
  <c r="I330" i="1"/>
  <c r="L330" i="1"/>
  <c r="F330" i="1"/>
  <c r="H330" i="1"/>
  <c r="G330" i="1"/>
  <c r="K330" i="1"/>
  <c r="J330" i="1"/>
  <c r="E330" i="1"/>
  <c r="D330" i="1"/>
  <c r="B330" i="1"/>
  <c r="B329" i="1"/>
  <c r="C330" i="1"/>
  <c r="C309" i="1"/>
  <c r="C312" i="1" s="1"/>
  <c r="I263" i="1"/>
  <c r="I264" i="1"/>
  <c r="L263" i="1"/>
  <c r="L264" i="1"/>
  <c r="F263" i="1"/>
  <c r="F264" i="1"/>
  <c r="I312" i="1"/>
  <c r="F312" i="1"/>
  <c r="H312" i="1"/>
  <c r="G312" i="1"/>
  <c r="K312" i="1"/>
  <c r="J312" i="1"/>
  <c r="E312" i="1"/>
  <c r="D312" i="1"/>
  <c r="B312" i="1"/>
  <c r="B311" i="1"/>
  <c r="L312" i="1"/>
  <c r="F282" i="1"/>
  <c r="L282" i="1"/>
  <c r="I282" i="1"/>
  <c r="F283" i="1"/>
  <c r="L283" i="1"/>
  <c r="I283" i="1"/>
  <c r="F284" i="1"/>
  <c r="L284" i="1"/>
  <c r="I284" i="1"/>
  <c r="F285" i="1"/>
  <c r="L285" i="1"/>
  <c r="I285" i="1"/>
  <c r="F286" i="1"/>
  <c r="L286" i="1"/>
  <c r="I286" i="1"/>
  <c r="F287" i="1"/>
  <c r="L287" i="1"/>
  <c r="I287" i="1"/>
  <c r="F288" i="1"/>
  <c r="L288" i="1"/>
  <c r="I288" i="1"/>
  <c r="F289" i="1"/>
  <c r="L289" i="1"/>
  <c r="I289" i="1"/>
  <c r="F290" i="1"/>
  <c r="L290" i="1"/>
  <c r="I290" i="1"/>
  <c r="F291" i="1"/>
  <c r="L291" i="1"/>
  <c r="I291" i="1"/>
  <c r="F292" i="1"/>
  <c r="L292" i="1"/>
  <c r="I292" i="1"/>
  <c r="I281" i="1"/>
  <c r="L281" i="1"/>
  <c r="F281" i="1"/>
  <c r="H294" i="1"/>
  <c r="G294" i="1"/>
  <c r="K294" i="1"/>
  <c r="J294" i="1"/>
  <c r="E294" i="1"/>
  <c r="D294" i="1"/>
  <c r="C294" i="1"/>
  <c r="B294" i="1"/>
  <c r="B293" i="1"/>
  <c r="F270" i="1"/>
  <c r="L270" i="1"/>
  <c r="I270" i="1"/>
  <c r="F271" i="1"/>
  <c r="L271" i="1"/>
  <c r="I271" i="1"/>
  <c r="F272" i="1"/>
  <c r="L272" i="1"/>
  <c r="I272" i="1"/>
  <c r="F273" i="1"/>
  <c r="L273" i="1"/>
  <c r="I273" i="1"/>
  <c r="F274" i="1"/>
  <c r="L274" i="1"/>
  <c r="I274" i="1"/>
  <c r="I269" i="1"/>
  <c r="L269" i="1"/>
  <c r="F269" i="1"/>
  <c r="F268" i="1"/>
  <c r="L268" i="1"/>
  <c r="I268" i="1"/>
  <c r="I267" i="1"/>
  <c r="L267" i="1"/>
  <c r="F267" i="1"/>
  <c r="I266" i="1"/>
  <c r="L266" i="1"/>
  <c r="F266" i="1"/>
  <c r="L265" i="1"/>
  <c r="I265" i="1"/>
  <c r="F265" i="1"/>
  <c r="H276" i="1"/>
  <c r="K276" i="1"/>
  <c r="E276" i="1"/>
  <c r="G276" i="1"/>
  <c r="J276" i="1"/>
  <c r="D276" i="1"/>
  <c r="C276" i="1"/>
  <c r="B276" i="1"/>
  <c r="B275" i="1"/>
  <c r="I258" i="1"/>
  <c r="L258" i="1"/>
  <c r="F258" i="1"/>
  <c r="H258" i="1"/>
  <c r="K258" i="1"/>
  <c r="E258" i="1"/>
  <c r="G258" i="1"/>
  <c r="J258" i="1"/>
  <c r="D258" i="1"/>
  <c r="C258" i="1"/>
  <c r="P258" i="1" s="1"/>
  <c r="Q258" i="1" s="1"/>
  <c r="B258" i="1"/>
  <c r="B257" i="1"/>
  <c r="I240" i="1"/>
  <c r="L240" i="1"/>
  <c r="F240" i="1"/>
  <c r="H240" i="1"/>
  <c r="K240" i="1"/>
  <c r="E240" i="1"/>
  <c r="G240" i="1"/>
  <c r="J240" i="1"/>
  <c r="D240" i="1"/>
  <c r="C240" i="1"/>
  <c r="B240" i="1"/>
  <c r="B239" i="1"/>
  <c r="I222" i="1"/>
  <c r="L222" i="1"/>
  <c r="F222" i="1"/>
  <c r="H222" i="1"/>
  <c r="K222" i="1"/>
  <c r="E222" i="1"/>
  <c r="G222" i="1"/>
  <c r="J222" i="1"/>
  <c r="D222" i="1"/>
  <c r="C222" i="1"/>
  <c r="P222" i="1" s="1"/>
  <c r="Q222" i="1" s="1"/>
  <c r="B222" i="1"/>
  <c r="B221" i="1"/>
  <c r="I204" i="1"/>
  <c r="L204" i="1"/>
  <c r="F204" i="1"/>
  <c r="H204" i="1"/>
  <c r="K204" i="1"/>
  <c r="E204" i="1"/>
  <c r="G204" i="1"/>
  <c r="J204" i="1"/>
  <c r="D204" i="1"/>
  <c r="C204" i="1"/>
  <c r="B204" i="1"/>
  <c r="B203" i="1"/>
  <c r="I186" i="1"/>
  <c r="L186" i="1"/>
  <c r="F186" i="1"/>
  <c r="H186" i="1"/>
  <c r="K186" i="1"/>
  <c r="E186" i="1"/>
  <c r="G186" i="1"/>
  <c r="J186" i="1"/>
  <c r="D186" i="1"/>
  <c r="C186" i="1"/>
  <c r="P186" i="1" s="1"/>
  <c r="Q186" i="1" s="1"/>
  <c r="B186" i="1"/>
  <c r="I185" i="1"/>
  <c r="L185" i="1"/>
  <c r="F185" i="1"/>
  <c r="H185" i="1"/>
  <c r="K185" i="1"/>
  <c r="E185" i="1"/>
  <c r="G185" i="1"/>
  <c r="J185" i="1"/>
  <c r="D185" i="1"/>
  <c r="C185" i="1"/>
  <c r="B185" i="1"/>
  <c r="I168" i="1"/>
  <c r="L168" i="1"/>
  <c r="F168" i="1"/>
  <c r="H168" i="1"/>
  <c r="K168" i="1"/>
  <c r="E168" i="1"/>
  <c r="G168" i="1"/>
  <c r="J168" i="1"/>
  <c r="D168" i="1"/>
  <c r="C168" i="1"/>
  <c r="B168" i="1"/>
  <c r="B167" i="1"/>
  <c r="I150" i="1"/>
  <c r="L150" i="1"/>
  <c r="F150" i="1"/>
  <c r="H150" i="1"/>
  <c r="K150" i="1"/>
  <c r="E150" i="1"/>
  <c r="G150" i="1"/>
  <c r="J150" i="1"/>
  <c r="D150" i="1"/>
  <c r="C150" i="1"/>
  <c r="M150" i="1" s="1"/>
  <c r="B150" i="1"/>
  <c r="I149" i="1"/>
  <c r="L149" i="1"/>
  <c r="F149" i="1"/>
  <c r="H149" i="1"/>
  <c r="K149" i="1"/>
  <c r="E149" i="1"/>
  <c r="G149" i="1"/>
  <c r="J149" i="1"/>
  <c r="D149" i="1"/>
  <c r="C149" i="1"/>
  <c r="B149" i="1"/>
  <c r="I132" i="1"/>
  <c r="L132" i="1"/>
  <c r="F132" i="1"/>
  <c r="H132" i="1"/>
  <c r="K132" i="1"/>
  <c r="E132" i="1"/>
  <c r="G132" i="1"/>
  <c r="J132" i="1"/>
  <c r="D132" i="1"/>
  <c r="C132" i="1"/>
  <c r="P132" i="1" s="1"/>
  <c r="Q132" i="1" s="1"/>
  <c r="B132" i="1"/>
  <c r="I131" i="1"/>
  <c r="L131" i="1"/>
  <c r="F131" i="1"/>
  <c r="H131" i="1"/>
  <c r="K131" i="1"/>
  <c r="E131" i="1"/>
  <c r="G131" i="1"/>
  <c r="J131" i="1"/>
  <c r="D131" i="1"/>
  <c r="C131" i="1"/>
  <c r="B131" i="1"/>
  <c r="I114" i="1"/>
  <c r="L114" i="1"/>
  <c r="F114" i="1"/>
  <c r="H114" i="1"/>
  <c r="K114" i="1"/>
  <c r="E114" i="1"/>
  <c r="G114" i="1"/>
  <c r="J114" i="1"/>
  <c r="D114" i="1"/>
  <c r="C114" i="1"/>
  <c r="B114" i="1"/>
  <c r="I113" i="1"/>
  <c r="L113" i="1"/>
  <c r="F113" i="1"/>
  <c r="H113" i="1"/>
  <c r="K113" i="1"/>
  <c r="E113" i="1"/>
  <c r="G113" i="1"/>
  <c r="J113" i="1"/>
  <c r="D113" i="1"/>
  <c r="C113" i="1"/>
  <c r="B113" i="1"/>
  <c r="C94" i="1"/>
  <c r="C96" i="1" s="1"/>
  <c r="I96" i="1"/>
  <c r="L96" i="1"/>
  <c r="F96" i="1"/>
  <c r="H96" i="1"/>
  <c r="K96" i="1"/>
  <c r="E96" i="1"/>
  <c r="G96" i="1"/>
  <c r="J96" i="1"/>
  <c r="D96" i="1"/>
  <c r="B96" i="1"/>
  <c r="I95" i="1"/>
  <c r="L95" i="1"/>
  <c r="F95" i="1"/>
  <c r="H95" i="1"/>
  <c r="K95" i="1"/>
  <c r="E95" i="1"/>
  <c r="G95" i="1"/>
  <c r="J95" i="1"/>
  <c r="D95" i="1"/>
  <c r="B95" i="1"/>
  <c r="I77" i="1"/>
  <c r="L77" i="1"/>
  <c r="F77" i="1"/>
  <c r="H77" i="1"/>
  <c r="K77" i="1"/>
  <c r="E77" i="1"/>
  <c r="G77" i="1"/>
  <c r="J77" i="1"/>
  <c r="D77" i="1"/>
  <c r="C77" i="1"/>
  <c r="B77" i="1"/>
  <c r="I76" i="1"/>
  <c r="L76" i="1"/>
  <c r="F76" i="1"/>
  <c r="H76" i="1"/>
  <c r="K76" i="1"/>
  <c r="E76" i="1"/>
  <c r="G76" i="1"/>
  <c r="J76" i="1"/>
  <c r="D76" i="1"/>
  <c r="C76" i="1"/>
  <c r="B76" i="1"/>
  <c r="I58" i="1"/>
  <c r="L58" i="1"/>
  <c r="F58" i="1"/>
  <c r="H58" i="1"/>
  <c r="K58" i="1"/>
  <c r="E58" i="1"/>
  <c r="G58" i="1"/>
  <c r="J58" i="1"/>
  <c r="D58" i="1"/>
  <c r="C58" i="1"/>
  <c r="B58" i="1"/>
  <c r="I57" i="1"/>
  <c r="L57" i="1"/>
  <c r="F57" i="1"/>
  <c r="H57" i="1"/>
  <c r="K57" i="1"/>
  <c r="E57" i="1"/>
  <c r="G57" i="1"/>
  <c r="J57" i="1"/>
  <c r="D57" i="1"/>
  <c r="C57" i="1"/>
  <c r="B57" i="1"/>
  <c r="I39" i="1"/>
  <c r="L39" i="1"/>
  <c r="F39" i="1"/>
  <c r="H39" i="1"/>
  <c r="K39" i="1"/>
  <c r="E39" i="1"/>
  <c r="G39" i="1"/>
  <c r="J39" i="1"/>
  <c r="D39" i="1"/>
  <c r="C39" i="1"/>
  <c r="B39" i="1"/>
  <c r="I38" i="1"/>
  <c r="L38" i="1"/>
  <c r="F38" i="1"/>
  <c r="H38" i="1"/>
  <c r="K38" i="1"/>
  <c r="E38" i="1"/>
  <c r="G38" i="1"/>
  <c r="J38" i="1"/>
  <c r="D38" i="1"/>
  <c r="C38" i="1"/>
  <c r="B38" i="1"/>
  <c r="I21" i="1"/>
  <c r="L21" i="1"/>
  <c r="F21" i="1"/>
  <c r="H21" i="1"/>
  <c r="K21" i="1"/>
  <c r="E21" i="1"/>
  <c r="G21" i="1"/>
  <c r="J21" i="1"/>
  <c r="D21" i="1"/>
  <c r="C21" i="1"/>
  <c r="B21" i="1"/>
  <c r="I20" i="1"/>
  <c r="L20" i="1"/>
  <c r="F20" i="1"/>
  <c r="H20" i="1"/>
  <c r="K20" i="1"/>
  <c r="E20" i="1"/>
  <c r="G20" i="1"/>
  <c r="J20" i="1"/>
  <c r="D20" i="1"/>
  <c r="C20" i="1"/>
  <c r="B20" i="1"/>
  <c r="P312" i="1" l="1"/>
  <c r="Q312" i="1" s="1"/>
  <c r="M186" i="1"/>
  <c r="P330" i="1"/>
  <c r="Q330" i="1" s="1"/>
  <c r="M348" i="1"/>
  <c r="P168" i="1"/>
  <c r="Q168" i="1" s="1"/>
  <c r="C95" i="1"/>
  <c r="P294" i="1"/>
  <c r="Q294" i="1" s="1"/>
  <c r="N348" i="1"/>
  <c r="O348" i="1" s="1"/>
  <c r="P204" i="1"/>
  <c r="Q204" i="1" s="1"/>
  <c r="P240" i="1"/>
  <c r="Q240" i="1" s="1"/>
  <c r="P276" i="1"/>
  <c r="Q276" i="1" s="1"/>
  <c r="M204" i="1"/>
  <c r="N150" i="1"/>
  <c r="O150" i="1" s="1"/>
  <c r="M258" i="1"/>
  <c r="N204" i="1"/>
  <c r="O204" i="1" s="1"/>
  <c r="N186" i="1"/>
  <c r="O186" i="1" s="1"/>
  <c r="M168" i="1"/>
  <c r="P150" i="1"/>
  <c r="Q150" i="1" s="1"/>
  <c r="M309" i="1"/>
  <c r="M312" i="1"/>
  <c r="M276" i="1"/>
  <c r="N258" i="1"/>
  <c r="O258" i="1" s="1"/>
  <c r="N168" i="1"/>
  <c r="O168" i="1" s="1"/>
  <c r="M330" i="1"/>
  <c r="N309" i="1"/>
  <c r="O309" i="1" s="1"/>
  <c r="N312" i="1"/>
  <c r="O312" i="1" s="1"/>
  <c r="M294" i="1"/>
  <c r="N276" i="1"/>
  <c r="O276" i="1" s="1"/>
  <c r="M240" i="1"/>
  <c r="N330" i="1"/>
  <c r="O330" i="1" s="1"/>
  <c r="N294" i="1"/>
  <c r="O294" i="1" s="1"/>
  <c r="N240" i="1"/>
  <c r="O240" i="1" s="1"/>
  <c r="P309" i="1"/>
  <c r="Q309" i="1" s="1"/>
  <c r="M222" i="1"/>
  <c r="M132" i="1"/>
  <c r="N222" i="1"/>
  <c r="O222" i="1" s="1"/>
  <c r="N132" i="1"/>
  <c r="O132" i="1" s="1"/>
  <c r="I294" i="1"/>
  <c r="L276" i="1"/>
  <c r="L294" i="1"/>
  <c r="F294" i="1"/>
  <c r="F276" i="1"/>
  <c r="I276" i="1"/>
</calcChain>
</file>

<file path=xl/sharedStrings.xml><?xml version="1.0" encoding="utf-8"?>
<sst xmlns="http://schemas.openxmlformats.org/spreadsheetml/2006/main" count="859" uniqueCount="94">
  <si>
    <t>MASDENVERGE</t>
  </si>
  <si>
    <t>cabal disseny</t>
  </si>
  <si>
    <t>MES</t>
  </si>
  <si>
    <t>DBO</t>
  </si>
  <si>
    <t>CARREGA</t>
  </si>
  <si>
    <t>Data</t>
  </si>
  <si>
    <t>Cabal</t>
  </si>
  <si>
    <t>MES Infl.</t>
  </si>
  <si>
    <t>MES Efl.</t>
  </si>
  <si>
    <t>DBO Infl.</t>
  </si>
  <si>
    <t>DBO Efl.</t>
  </si>
  <si>
    <t>DQO Infl.</t>
  </si>
  <si>
    <t>DQO Efl.</t>
  </si>
  <si>
    <t>DQO</t>
  </si>
  <si>
    <t>2003</t>
  </si>
  <si>
    <t>(m3/mes)</t>
  </si>
  <si>
    <t>(m3/dia)</t>
  </si>
  <si>
    <t>(mg/l)</t>
  </si>
  <si>
    <t>%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</si>
  <si>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</si>
  <si>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</si>
  <si>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</si>
  <si>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</si>
  <si>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</si>
  <si>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</si>
  <si>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</si>
  <si>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</si>
  <si>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</si>
  <si>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</si>
  <si>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</si>
  <si>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</si>
  <si>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TOTAL03</t>
  </si>
  <si>
    <t>MITJA03</t>
  </si>
  <si>
    <t>2004</t>
  </si>
  <si>
    <t>TOTAL04</t>
  </si>
  <si>
    <t>MITJA04</t>
  </si>
  <si>
    <t>2005</t>
  </si>
  <si>
    <t>TOTAL05</t>
  </si>
  <si>
    <t>MITJA05</t>
  </si>
  <si>
    <t>2006</t>
  </si>
  <si>
    <t>TOTAL06</t>
  </si>
  <si>
    <t>MITJA06</t>
  </si>
  <si>
    <t>2007</t>
  </si>
  <si>
    <t>TOTAL07</t>
  </si>
  <si>
    <t>MITJA07</t>
  </si>
  <si>
    <t>2008</t>
  </si>
  <si>
    <t>TOTAL08</t>
  </si>
  <si>
    <t>MITJA08</t>
  </si>
  <si>
    <t>Saturació</t>
  </si>
  <si>
    <t xml:space="preserve">Saturacio </t>
  </si>
  <si>
    <t>Saturacio</t>
  </si>
  <si>
    <t>2009</t>
  </si>
  <si>
    <t>MES Kg/dia</t>
  </si>
  <si>
    <t>MES %</t>
  </si>
  <si>
    <t>DBO5 Kg/dia</t>
  </si>
  <si>
    <t>DBO5 %</t>
  </si>
  <si>
    <t>TOTAL09</t>
  </si>
  <si>
    <t>MITJA09</t>
  </si>
  <si>
    <t>2010</t>
  </si>
  <si>
    <t>TOTAL10</t>
  </si>
  <si>
    <t>MITJA10</t>
  </si>
  <si>
    <t>2011</t>
  </si>
  <si>
    <t>TOTAL11</t>
  </si>
  <si>
    <t>MITJA11</t>
  </si>
  <si>
    <t>2012</t>
  </si>
  <si>
    <t>TOTAL12</t>
  </si>
  <si>
    <t>MITJA12</t>
  </si>
  <si>
    <t>2013</t>
  </si>
  <si>
    <t>TOTAL13</t>
  </si>
  <si>
    <t>MITJA13</t>
  </si>
  <si>
    <t>2014</t>
  </si>
  <si>
    <t>TOTAL14</t>
  </si>
  <si>
    <t>MITJA14</t>
  </si>
  <si>
    <t>2015</t>
  </si>
  <si>
    <t>TOTAL15</t>
  </si>
  <si>
    <t>MITJA15</t>
  </si>
  <si>
    <t>2016</t>
  </si>
  <si>
    <t>TOTAL16</t>
  </si>
  <si>
    <t>MITJA16</t>
  </si>
  <si>
    <t>2017</t>
  </si>
  <si>
    <t>TOTAL17</t>
  </si>
  <si>
    <t>MITJA17</t>
  </si>
  <si>
    <t>2018</t>
  </si>
  <si>
    <t>TOTAL18</t>
  </si>
  <si>
    <t>MITJA18</t>
  </si>
  <si>
    <t>2019</t>
  </si>
  <si>
    <t>TOTAL19</t>
  </si>
  <si>
    <t>MITJA19</t>
  </si>
  <si>
    <t>2020</t>
  </si>
  <si>
    <t>TOTAL20</t>
  </si>
  <si>
    <t>MITJA20</t>
  </si>
  <si>
    <t>2021</t>
  </si>
  <si>
    <t>TOTAL  21</t>
  </si>
  <si>
    <t>MITJA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</si>
</sst>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0" xfId="0" applyNumberFormat="1"/>
    <xf numFmtId="3" fontId="5" fillId="2" borderId="4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3" fontId="5" fillId="4" borderId="6" xfId="0" applyNumberFormat="1" applyFont="1" applyFill="1" applyBorder="1" applyAlignment="1">
      <alignment horizontal="right"/>
    </xf>
    <xf numFmtId="0" fontId="0" fillId="0" borderId="1" xfId="0" applyBorder="1"/>
    <xf numFmtId="0" fontId="2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horizontal="left"/>
    </xf>
    <xf numFmtId="0" fontId="1" fillId="5" borderId="6" xfId="0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center"/>
    </xf>
    <xf numFmtId="3" fontId="5" fillId="6" borderId="8" xfId="0" applyNumberFormat="1" applyFont="1" applyFill="1" applyBorder="1" applyAlignment="1">
      <alignment horizontal="center"/>
    </xf>
    <xf numFmtId="3" fontId="5" fillId="6" borderId="9" xfId="0" applyNumberFormat="1" applyFont="1" applyFill="1" applyBorder="1" applyAlignment="1">
      <alignment horizontal="center"/>
    </xf>
    <xf numFmtId="3" fontId="5" fillId="6" borderId="10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9" fontId="3" fillId="0" borderId="15" xfId="1" applyFont="1" applyFill="1" applyBorder="1" applyAlignment="1">
      <alignment horizontal="center"/>
    </xf>
    <xf numFmtId="2" fontId="3" fillId="0" borderId="16" xfId="1" applyNumberFormat="1" applyFont="1" applyFill="1" applyBorder="1" applyAlignment="1">
      <alignment horizontal="center"/>
    </xf>
    <xf numFmtId="9" fontId="3" fillId="0" borderId="17" xfId="1" applyFont="1" applyFill="1" applyBorder="1" applyAlignment="1">
      <alignment horizontal="center"/>
    </xf>
    <xf numFmtId="2" fontId="3" fillId="0" borderId="18" xfId="1" applyNumberFormat="1" applyFont="1" applyFill="1" applyBorder="1" applyAlignment="1">
      <alignment horizontal="center"/>
    </xf>
    <xf numFmtId="3" fontId="5" fillId="7" borderId="19" xfId="0" applyNumberFormat="1" applyFont="1" applyFill="1" applyBorder="1" applyAlignment="1">
      <alignment horizontal="center"/>
    </xf>
    <xf numFmtId="3" fontId="5" fillId="7" borderId="20" xfId="0" applyNumberFormat="1" applyFont="1" applyFill="1" applyBorder="1" applyAlignment="1">
      <alignment horizontal="center"/>
    </xf>
    <xf numFmtId="3" fontId="5" fillId="7" borderId="21" xfId="0" applyNumberFormat="1" applyFont="1" applyFill="1" applyBorder="1" applyAlignment="1">
      <alignment horizontal="center"/>
    </xf>
    <xf numFmtId="3" fontId="5" fillId="7" borderId="22" xfId="0" applyNumberFormat="1" applyFont="1" applyFill="1" applyBorder="1" applyAlignment="1">
      <alignment horizontal="center"/>
    </xf>
    <xf numFmtId="9" fontId="3" fillId="0" borderId="23" xfId="1" applyFont="1" applyFill="1" applyBorder="1" applyAlignment="1">
      <alignment horizontal="center"/>
    </xf>
    <xf numFmtId="2" fontId="3" fillId="0" borderId="24" xfId="1" applyNumberFormat="1" applyFont="1" applyFill="1" applyBorder="1" applyAlignment="1">
      <alignment horizontal="center"/>
    </xf>
    <xf numFmtId="9" fontId="3" fillId="0" borderId="25" xfId="1" applyFont="1" applyFill="1" applyBorder="1" applyAlignment="1">
      <alignment horizontal="center"/>
    </xf>
    <xf numFmtId="2" fontId="3" fillId="0" borderId="26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6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9"/>
  <sheetViews>
    <sheetView showGridLines="0" tabSelected="1" topLeftCell="A301" zoomScaleNormal="100" workbookViewId="0">
      <pane xSplit="1" topLeftCell="B1" activePane="topRight" state="frozen"/>
      <selection activeCell="A235" sqref="A235"/>
      <selection pane="topRight" activeCell="H368" sqref="H368"/>
    </sheetView>
  </sheetViews>
  <sheetFormatPr baseColWidth="10" defaultColWidth="15.7109375" defaultRowHeight="12.75" x14ac:dyDescent="0.2"/>
  <cols>
    <col min="1" max="1" width="9.28515625" customWidth="1"/>
    <col min="2" max="5" width="10.7109375" customWidth="1"/>
    <col min="6" max="6" width="8.5703125" style="11" customWidth="1"/>
    <col min="7" max="8" width="10.7109375" customWidth="1"/>
    <col min="9" max="9" width="8.7109375" style="11" customWidth="1"/>
    <col min="10" max="11" width="10.7109375" customWidth="1"/>
    <col min="12" max="12" width="8.42578125" style="11" customWidth="1"/>
    <col min="13" max="14" width="13" customWidth="1"/>
    <col min="15" max="15" width="13.42578125" customWidth="1"/>
    <col min="16" max="16" width="12.5703125" customWidth="1"/>
    <col min="17" max="17" width="13.5703125" customWidth="1"/>
  </cols>
  <sheetData>
    <row r="1" spans="1:12" ht="18" x14ac:dyDescent="0.25">
      <c r="A1" s="1"/>
      <c r="B1" s="1"/>
      <c r="C1" s="2" t="s">
        <v>0</v>
      </c>
      <c r="D1" s="1"/>
      <c r="E1" s="4"/>
      <c r="F1" s="3"/>
      <c r="G1" s="4"/>
      <c r="H1" s="3"/>
      <c r="I1" s="3"/>
      <c r="J1" s="3"/>
      <c r="K1" s="3"/>
      <c r="L1" s="3"/>
    </row>
    <row r="2" spans="1:12" x14ac:dyDescent="0.2">
      <c r="A2" s="1"/>
      <c r="B2" s="24" t="s">
        <v>1</v>
      </c>
      <c r="C2" s="24">
        <v>150</v>
      </c>
      <c r="D2" s="25" t="s">
        <v>2</v>
      </c>
      <c r="E2" s="26">
        <v>350</v>
      </c>
      <c r="F2" s="27" t="s">
        <v>3</v>
      </c>
      <c r="G2" s="28">
        <v>350</v>
      </c>
      <c r="H2" s="3"/>
      <c r="I2" s="3"/>
      <c r="J2" s="3"/>
      <c r="K2" s="3"/>
      <c r="L2" s="3"/>
    </row>
    <row r="3" spans="1:12" x14ac:dyDescent="0.2">
      <c r="A3" s="5"/>
      <c r="B3" s="29"/>
      <c r="C3" s="30" t="s">
        <v>4</v>
      </c>
      <c r="D3" s="31" t="s">
        <v>2</v>
      </c>
      <c r="E3" s="32">
        <v>60</v>
      </c>
      <c r="F3" s="33" t="s">
        <v>3</v>
      </c>
      <c r="G3" s="34">
        <v>60</v>
      </c>
      <c r="H3" s="3"/>
      <c r="I3" s="3"/>
      <c r="J3" s="3"/>
      <c r="K3" s="3"/>
      <c r="L3" s="3"/>
    </row>
    <row r="5" spans="1:12" ht="13.5" thickBot="1" x14ac:dyDescent="0.25"/>
    <row r="6" spans="1:12" ht="13.5" thickTop="1" x14ac:dyDescent="0.2">
      <c r="A6" s="23" t="s">
        <v>5</v>
      </c>
      <c r="B6" s="12" t="s">
        <v>6</v>
      </c>
      <c r="C6" s="12" t="s">
        <v>6</v>
      </c>
      <c r="D6" s="12" t="s">
        <v>7</v>
      </c>
      <c r="E6" s="12" t="s">
        <v>8</v>
      </c>
      <c r="F6" s="16" t="s">
        <v>2</v>
      </c>
      <c r="G6" s="12" t="s">
        <v>9</v>
      </c>
      <c r="H6" s="12" t="s">
        <v>10</v>
      </c>
      <c r="I6" s="16" t="s">
        <v>3</v>
      </c>
      <c r="J6" s="12" t="s">
        <v>11</v>
      </c>
      <c r="K6" s="12" t="s">
        <v>12</v>
      </c>
      <c r="L6" s="16" t="s">
        <v>13</v>
      </c>
    </row>
    <row r="7" spans="1:12" ht="13.5" thickBot="1" x14ac:dyDescent="0.25">
      <c r="A7" s="19" t="s">
        <v>14</v>
      </c>
      <c r="B7" s="13" t="s">
        <v>15</v>
      </c>
      <c r="C7" s="14" t="s">
        <v>16</v>
      </c>
      <c r="D7" s="13" t="s">
        <v>17</v>
      </c>
      <c r="E7" s="13" t="s">
        <v>17</v>
      </c>
      <c r="F7" s="17" t="s">
        <v>18</v>
      </c>
      <c r="G7" s="13" t="s">
        <v>17</v>
      </c>
      <c r="H7" s="13" t="s">
        <v>17</v>
      </c>
      <c r="I7" s="17" t="s">
        <v>18</v>
      </c>
      <c r="J7" s="13" t="s">
        <v>17</v>
      </c>
      <c r="K7" s="13" t="s">
        <v>17</v>
      </c>
      <c r="L7" s="17" t="s">
        <v>18</v>
      </c>
    </row>
    <row r="8" spans="1:12" ht="13.5" thickTop="1" x14ac:dyDescent="0.2">
      <c r="A8" s="6" t="s">
        <v>19</v>
      </c>
      <c r="B8" s="7">
        <v>1053</v>
      </c>
      <c r="C8" s="7">
        <v>150</v>
      </c>
      <c r="D8" s="7">
        <v>329</v>
      </c>
      <c r="E8" s="7">
        <v>38</v>
      </c>
      <c r="F8" s="7"/>
      <c r="G8" s="7">
        <v>355</v>
      </c>
      <c r="H8" s="7">
        <v>20</v>
      </c>
      <c r="I8" s="7"/>
      <c r="J8" s="7">
        <v>803</v>
      </c>
      <c r="K8" s="7">
        <v>105</v>
      </c>
      <c r="L8" s="7"/>
    </row>
    <row r="9" spans="1:12" x14ac:dyDescent="0.2">
      <c r="A9" s="6" t="s">
        <v>20</v>
      </c>
      <c r="B9" s="7">
        <v>4878</v>
      </c>
      <c r="C9" s="7">
        <v>174</v>
      </c>
      <c r="D9" s="7">
        <v>329</v>
      </c>
      <c r="E9" s="7">
        <v>38</v>
      </c>
      <c r="F9" s="7">
        <v>88</v>
      </c>
      <c r="G9" s="7">
        <v>355</v>
      </c>
      <c r="H9" s="7">
        <v>20</v>
      </c>
      <c r="I9" s="7">
        <v>94</v>
      </c>
      <c r="J9" s="7">
        <v>803</v>
      </c>
      <c r="K9" s="7">
        <v>105</v>
      </c>
      <c r="L9" s="7">
        <v>86</v>
      </c>
    </row>
    <row r="10" spans="1:12" x14ac:dyDescent="0.2">
      <c r="A10" s="6" t="s">
        <v>21</v>
      </c>
      <c r="B10" s="7">
        <v>5068</v>
      </c>
      <c r="C10" s="7">
        <v>163</v>
      </c>
      <c r="D10" s="7">
        <v>807</v>
      </c>
      <c r="E10" s="7">
        <v>38</v>
      </c>
      <c r="F10" s="7">
        <v>93</v>
      </c>
      <c r="G10" s="7">
        <v>590</v>
      </c>
      <c r="H10" s="7">
        <v>17</v>
      </c>
      <c r="I10" s="7">
        <v>97</v>
      </c>
      <c r="J10" s="7">
        <v>1374</v>
      </c>
      <c r="K10" s="7">
        <v>100</v>
      </c>
      <c r="L10" s="7">
        <v>92</v>
      </c>
    </row>
    <row r="11" spans="1:12" x14ac:dyDescent="0.2">
      <c r="A11" s="6" t="s">
        <v>22</v>
      </c>
      <c r="B11" s="7">
        <v>5641</v>
      </c>
      <c r="C11" s="7">
        <v>188</v>
      </c>
      <c r="D11" s="7">
        <v>376</v>
      </c>
      <c r="E11" s="7">
        <v>27</v>
      </c>
      <c r="F11" s="7">
        <v>91</v>
      </c>
      <c r="G11" s="7">
        <v>527</v>
      </c>
      <c r="H11" s="7">
        <v>16</v>
      </c>
      <c r="I11" s="7">
        <v>97</v>
      </c>
      <c r="J11" s="7">
        <v>1259</v>
      </c>
      <c r="K11" s="7">
        <v>93</v>
      </c>
      <c r="L11" s="7">
        <v>92</v>
      </c>
    </row>
    <row r="12" spans="1:12" x14ac:dyDescent="0.2">
      <c r="A12" s="6" t="s">
        <v>23</v>
      </c>
      <c r="B12" s="7">
        <v>7519</v>
      </c>
      <c r="C12" s="7">
        <v>243</v>
      </c>
      <c r="D12" s="7">
        <v>302</v>
      </c>
      <c r="E12" s="7">
        <v>27</v>
      </c>
      <c r="F12" s="7">
        <v>91</v>
      </c>
      <c r="G12" s="7">
        <v>314</v>
      </c>
      <c r="H12" s="7">
        <v>17</v>
      </c>
      <c r="I12" s="7">
        <v>94</v>
      </c>
      <c r="J12" s="7">
        <v>799</v>
      </c>
      <c r="K12" s="7">
        <v>67</v>
      </c>
      <c r="L12" s="7">
        <v>92</v>
      </c>
    </row>
    <row r="13" spans="1:12" x14ac:dyDescent="0.2">
      <c r="A13" s="6" t="s">
        <v>24</v>
      </c>
      <c r="B13" s="7">
        <v>5019</v>
      </c>
      <c r="C13" s="7">
        <v>167</v>
      </c>
      <c r="D13" s="7">
        <v>393</v>
      </c>
      <c r="E13" s="7">
        <v>54</v>
      </c>
      <c r="F13" s="7">
        <v>86</v>
      </c>
      <c r="G13" s="7">
        <v>405</v>
      </c>
      <c r="H13" s="7">
        <v>26</v>
      </c>
      <c r="I13" s="7">
        <v>94</v>
      </c>
      <c r="J13" s="7">
        <v>936</v>
      </c>
      <c r="K13" s="7">
        <v>103</v>
      </c>
      <c r="L13" s="7">
        <v>89</v>
      </c>
    </row>
    <row r="14" spans="1:12" x14ac:dyDescent="0.2">
      <c r="A14" s="6" t="s">
        <v>25</v>
      </c>
      <c r="B14" s="7">
        <v>5536</v>
      </c>
      <c r="C14" s="7">
        <v>179</v>
      </c>
      <c r="D14" s="7">
        <v>354</v>
      </c>
      <c r="E14" s="7">
        <v>32</v>
      </c>
      <c r="F14" s="7">
        <v>90</v>
      </c>
      <c r="G14" s="7">
        <v>350</v>
      </c>
      <c r="H14" s="7">
        <v>15</v>
      </c>
      <c r="I14" s="7">
        <v>96</v>
      </c>
      <c r="J14" s="7">
        <v>795</v>
      </c>
      <c r="K14" s="7">
        <v>67</v>
      </c>
      <c r="L14" s="7">
        <v>91</v>
      </c>
    </row>
    <row r="15" spans="1:12" x14ac:dyDescent="0.2">
      <c r="A15" s="6" t="s">
        <v>26</v>
      </c>
      <c r="B15" s="7">
        <v>5190</v>
      </c>
      <c r="C15" s="7">
        <v>167</v>
      </c>
      <c r="D15" s="7">
        <v>436</v>
      </c>
      <c r="E15" s="7">
        <v>55</v>
      </c>
      <c r="F15" s="7">
        <v>88</v>
      </c>
      <c r="G15" s="7">
        <v>371</v>
      </c>
      <c r="H15" s="7">
        <v>30</v>
      </c>
      <c r="I15" s="7">
        <v>92</v>
      </c>
      <c r="J15" s="7">
        <v>850</v>
      </c>
      <c r="K15" s="7">
        <v>100</v>
      </c>
      <c r="L15" s="7">
        <v>89</v>
      </c>
    </row>
    <row r="16" spans="1:12" x14ac:dyDescent="0.2">
      <c r="A16" s="6" t="s">
        <v>27</v>
      </c>
      <c r="B16" s="7">
        <v>5892</v>
      </c>
      <c r="C16" s="7">
        <v>196</v>
      </c>
      <c r="D16" s="7">
        <v>363</v>
      </c>
      <c r="E16" s="7">
        <v>29</v>
      </c>
      <c r="F16" s="7">
        <v>91</v>
      </c>
      <c r="G16" s="7">
        <v>342</v>
      </c>
      <c r="H16" s="7">
        <v>19</v>
      </c>
      <c r="I16" s="7">
        <v>95</v>
      </c>
      <c r="J16" s="7">
        <v>793</v>
      </c>
      <c r="K16" s="7">
        <v>58</v>
      </c>
      <c r="L16" s="7">
        <v>93</v>
      </c>
    </row>
    <row r="17" spans="1:12" x14ac:dyDescent="0.2">
      <c r="A17" s="6" t="s">
        <v>28</v>
      </c>
      <c r="B17" s="7">
        <v>6298</v>
      </c>
      <c r="C17" s="7">
        <v>203</v>
      </c>
      <c r="D17" s="7">
        <v>211</v>
      </c>
      <c r="E17" s="7">
        <v>19</v>
      </c>
      <c r="F17" s="7">
        <v>90</v>
      </c>
      <c r="G17" s="7">
        <v>256</v>
      </c>
      <c r="H17" s="7">
        <v>11</v>
      </c>
      <c r="I17" s="7">
        <v>96</v>
      </c>
      <c r="J17" s="7">
        <v>643</v>
      </c>
      <c r="K17" s="7">
        <v>50</v>
      </c>
      <c r="L17" s="7">
        <v>92</v>
      </c>
    </row>
    <row r="18" spans="1:12" x14ac:dyDescent="0.2">
      <c r="A18" s="6" t="s">
        <v>29</v>
      </c>
      <c r="B18" s="7">
        <v>5317</v>
      </c>
      <c r="C18" s="7">
        <v>177</v>
      </c>
      <c r="D18" s="7">
        <v>255</v>
      </c>
      <c r="E18" s="7">
        <v>26</v>
      </c>
      <c r="F18" s="7">
        <v>90</v>
      </c>
      <c r="G18" s="7">
        <v>237</v>
      </c>
      <c r="H18" s="7">
        <v>12</v>
      </c>
      <c r="I18" s="7">
        <v>95</v>
      </c>
      <c r="J18" s="7">
        <v>726</v>
      </c>
      <c r="K18" s="7">
        <v>73</v>
      </c>
      <c r="L18" s="7">
        <v>90</v>
      </c>
    </row>
    <row r="19" spans="1:12" ht="13.5" thickBot="1" x14ac:dyDescent="0.25">
      <c r="A19" s="6" t="s">
        <v>30</v>
      </c>
      <c r="B19" s="7">
        <v>4901</v>
      </c>
      <c r="C19" s="7">
        <v>158</v>
      </c>
      <c r="D19" s="7">
        <v>258</v>
      </c>
      <c r="E19" s="7">
        <v>33</v>
      </c>
      <c r="F19" s="7">
        <v>87</v>
      </c>
      <c r="G19" s="7">
        <v>247</v>
      </c>
      <c r="H19" s="7">
        <v>18</v>
      </c>
      <c r="I19" s="7">
        <v>93</v>
      </c>
      <c r="J19" s="7">
        <v>715</v>
      </c>
      <c r="K19" s="7">
        <v>86</v>
      </c>
      <c r="L19" s="7">
        <v>88</v>
      </c>
    </row>
    <row r="20" spans="1:12" ht="14.25" thickTop="1" thickBot="1" x14ac:dyDescent="0.25">
      <c r="A20" s="8" t="s">
        <v>31</v>
      </c>
      <c r="B20" s="9">
        <f t="shared" ref="B20:J20" si="0">SUM(B8:B19)</f>
        <v>62312</v>
      </c>
      <c r="C20" s="9">
        <f t="shared" si="0"/>
        <v>2165</v>
      </c>
      <c r="D20" s="9">
        <f t="shared" si="0"/>
        <v>4413</v>
      </c>
      <c r="E20" s="9">
        <f>SUM(E8:E19)</f>
        <v>416</v>
      </c>
      <c r="F20" s="9">
        <f>SUM(F8:F19)</f>
        <v>985</v>
      </c>
      <c r="G20" s="9">
        <f>SUM(G8:G19)</f>
        <v>4349</v>
      </c>
      <c r="H20" s="9">
        <f>SUM(H8:H19)</f>
        <v>221</v>
      </c>
      <c r="I20" s="9">
        <f>SUM(I8:I19)</f>
        <v>1043</v>
      </c>
      <c r="J20" s="9">
        <f t="shared" si="0"/>
        <v>10496</v>
      </c>
      <c r="K20" s="9">
        <f>SUM(K8:K19)</f>
        <v>1007</v>
      </c>
      <c r="L20" s="9">
        <f>SUM(L8:L19)</f>
        <v>994</v>
      </c>
    </row>
    <row r="21" spans="1:12" ht="14.25" thickTop="1" thickBot="1" x14ac:dyDescent="0.25">
      <c r="A21" s="15" t="s">
        <v>32</v>
      </c>
      <c r="B21" s="10">
        <f t="shared" ref="B21:J21" si="1">AVERAGE(B8:B19)</f>
        <v>5192.666666666667</v>
      </c>
      <c r="C21" s="10">
        <f t="shared" si="1"/>
        <v>180.41666666666666</v>
      </c>
      <c r="D21" s="10">
        <f t="shared" si="1"/>
        <v>367.75</v>
      </c>
      <c r="E21" s="10">
        <f>AVERAGE(E8:E19)</f>
        <v>34.666666666666664</v>
      </c>
      <c r="F21" s="10">
        <f>AVERAGE(F8:F19)</f>
        <v>89.545454545454547</v>
      </c>
      <c r="G21" s="10">
        <f>AVERAGE(G8:G19)</f>
        <v>362.41666666666669</v>
      </c>
      <c r="H21" s="10">
        <f>AVERAGE(H8:H19)</f>
        <v>18.416666666666668</v>
      </c>
      <c r="I21" s="10">
        <f>AVERAGE(I8:I19)</f>
        <v>94.818181818181813</v>
      </c>
      <c r="J21" s="10">
        <f t="shared" si="1"/>
        <v>874.66666666666663</v>
      </c>
      <c r="K21" s="10">
        <f>AVERAGE(K8:K19)</f>
        <v>83.916666666666671</v>
      </c>
      <c r="L21" s="10">
        <f>AVERAGE(L8:L19)</f>
        <v>90.36363636363636</v>
      </c>
    </row>
    <row r="22" spans="1:12" ht="13.5" thickTop="1" x14ac:dyDescent="0.2"/>
    <row r="23" spans="1:12" ht="13.5" thickBot="1" x14ac:dyDescent="0.25"/>
    <row r="24" spans="1:12" ht="13.5" thickTop="1" x14ac:dyDescent="0.2">
      <c r="A24" s="23" t="s">
        <v>5</v>
      </c>
      <c r="B24" s="12" t="s">
        <v>6</v>
      </c>
      <c r="C24" s="12" t="s">
        <v>6</v>
      </c>
      <c r="D24" s="12" t="s">
        <v>7</v>
      </c>
      <c r="E24" s="12" t="s">
        <v>8</v>
      </c>
      <c r="F24" s="16" t="s">
        <v>2</v>
      </c>
      <c r="G24" s="12" t="s">
        <v>9</v>
      </c>
      <c r="H24" s="12" t="s">
        <v>10</v>
      </c>
      <c r="I24" s="16" t="s">
        <v>3</v>
      </c>
      <c r="J24" s="12" t="s">
        <v>11</v>
      </c>
      <c r="K24" s="12" t="s">
        <v>12</v>
      </c>
      <c r="L24" s="16" t="s">
        <v>13</v>
      </c>
    </row>
    <row r="25" spans="1:12" ht="13.5" thickBot="1" x14ac:dyDescent="0.25">
      <c r="A25" s="19" t="s">
        <v>33</v>
      </c>
      <c r="B25" s="13" t="s">
        <v>15</v>
      </c>
      <c r="C25" s="14" t="s">
        <v>16</v>
      </c>
      <c r="D25" s="13" t="s">
        <v>17</v>
      </c>
      <c r="E25" s="13" t="s">
        <v>17</v>
      </c>
      <c r="F25" s="17" t="s">
        <v>18</v>
      </c>
      <c r="G25" s="13" t="s">
        <v>17</v>
      </c>
      <c r="H25" s="13" t="s">
        <v>17</v>
      </c>
      <c r="I25" s="17" t="s">
        <v>18</v>
      </c>
      <c r="J25" s="13" t="s">
        <v>17</v>
      </c>
      <c r="K25" s="13" t="s">
        <v>17</v>
      </c>
      <c r="L25" s="17" t="s">
        <v>18</v>
      </c>
    </row>
    <row r="26" spans="1:12" ht="13.5" thickTop="1" x14ac:dyDescent="0.2">
      <c r="A26" s="6" t="s">
        <v>19</v>
      </c>
      <c r="B26" s="7">
        <v>5083</v>
      </c>
      <c r="C26" s="7">
        <v>164</v>
      </c>
      <c r="D26" s="7">
        <v>282</v>
      </c>
      <c r="E26" s="7">
        <v>44</v>
      </c>
      <c r="F26" s="7">
        <v>84</v>
      </c>
      <c r="G26" s="7">
        <v>309</v>
      </c>
      <c r="H26" s="7">
        <v>19</v>
      </c>
      <c r="I26" s="7">
        <v>94</v>
      </c>
      <c r="J26" s="7">
        <v>791</v>
      </c>
      <c r="K26" s="7">
        <v>99</v>
      </c>
      <c r="L26" s="7">
        <v>88</v>
      </c>
    </row>
    <row r="27" spans="1:12" x14ac:dyDescent="0.2">
      <c r="A27" s="6" t="s">
        <v>20</v>
      </c>
      <c r="B27" s="7">
        <v>5846</v>
      </c>
      <c r="C27" s="7">
        <v>202</v>
      </c>
      <c r="D27" s="7">
        <v>248</v>
      </c>
      <c r="E27" s="7">
        <v>25</v>
      </c>
      <c r="F27" s="7">
        <v>89</v>
      </c>
      <c r="G27" s="7">
        <v>242</v>
      </c>
      <c r="H27" s="7">
        <v>15</v>
      </c>
      <c r="I27" s="7">
        <v>93</v>
      </c>
      <c r="J27" s="7">
        <v>602</v>
      </c>
      <c r="K27" s="7">
        <v>74</v>
      </c>
      <c r="L27" s="7">
        <v>87</v>
      </c>
    </row>
    <row r="28" spans="1:12" x14ac:dyDescent="0.2">
      <c r="A28" s="6" t="s">
        <v>21</v>
      </c>
      <c r="B28" s="7">
        <v>6359</v>
      </c>
      <c r="C28" s="7">
        <v>205</v>
      </c>
      <c r="D28" s="7">
        <v>275</v>
      </c>
      <c r="E28" s="7">
        <v>33</v>
      </c>
      <c r="F28" s="7">
        <v>87</v>
      </c>
      <c r="G28" s="7">
        <v>329</v>
      </c>
      <c r="H28" s="7">
        <v>14</v>
      </c>
      <c r="I28" s="7">
        <v>96</v>
      </c>
      <c r="J28" s="7">
        <v>882</v>
      </c>
      <c r="K28" s="7">
        <v>76</v>
      </c>
      <c r="L28" s="7">
        <v>91</v>
      </c>
    </row>
    <row r="29" spans="1:12" x14ac:dyDescent="0.2">
      <c r="A29" s="6" t="s">
        <v>22</v>
      </c>
      <c r="B29" s="7">
        <v>7033</v>
      </c>
      <c r="C29" s="7">
        <v>234</v>
      </c>
      <c r="D29" s="7">
        <v>169</v>
      </c>
      <c r="E29" s="7">
        <v>64</v>
      </c>
      <c r="F29" s="7">
        <v>57</v>
      </c>
      <c r="G29" s="7">
        <v>269</v>
      </c>
      <c r="H29" s="7">
        <v>26</v>
      </c>
      <c r="I29" s="7">
        <v>90</v>
      </c>
      <c r="J29" s="7">
        <v>656</v>
      </c>
      <c r="K29" s="7">
        <v>139</v>
      </c>
      <c r="L29" s="7">
        <v>78</v>
      </c>
    </row>
    <row r="30" spans="1:12" x14ac:dyDescent="0.2">
      <c r="A30" s="6" t="s">
        <v>23</v>
      </c>
      <c r="B30" s="7">
        <v>6417</v>
      </c>
      <c r="C30" s="7">
        <v>207</v>
      </c>
      <c r="D30" s="7">
        <v>248</v>
      </c>
      <c r="E30" s="7">
        <v>39</v>
      </c>
      <c r="F30" s="7">
        <v>77</v>
      </c>
      <c r="G30" s="7">
        <v>326</v>
      </c>
      <c r="H30" s="7">
        <v>14</v>
      </c>
      <c r="I30" s="7">
        <v>95</v>
      </c>
      <c r="J30" s="7">
        <v>741</v>
      </c>
      <c r="K30" s="7">
        <v>71</v>
      </c>
      <c r="L30" s="7">
        <v>89</v>
      </c>
    </row>
    <row r="31" spans="1:12" x14ac:dyDescent="0.2">
      <c r="A31" s="6" t="s">
        <v>24</v>
      </c>
      <c r="B31" s="7">
        <v>4208</v>
      </c>
      <c r="C31" s="7">
        <v>140</v>
      </c>
      <c r="D31" s="7">
        <v>220</v>
      </c>
      <c r="E31" s="7">
        <v>34</v>
      </c>
      <c r="F31" s="7">
        <v>84</v>
      </c>
      <c r="G31" s="7">
        <v>314</v>
      </c>
      <c r="H31" s="7">
        <v>15</v>
      </c>
      <c r="I31" s="7">
        <v>95</v>
      </c>
      <c r="J31" s="7">
        <v>688</v>
      </c>
      <c r="K31" s="7">
        <v>97</v>
      </c>
      <c r="L31" s="7">
        <v>85</v>
      </c>
    </row>
    <row r="32" spans="1:12" x14ac:dyDescent="0.2">
      <c r="A32" s="6" t="s">
        <v>25</v>
      </c>
      <c r="B32" s="7">
        <v>4332</v>
      </c>
      <c r="C32" s="7">
        <v>140</v>
      </c>
      <c r="D32" s="7">
        <v>257</v>
      </c>
      <c r="E32" s="7">
        <v>45</v>
      </c>
      <c r="F32" s="7">
        <v>83</v>
      </c>
      <c r="G32" s="7">
        <v>326</v>
      </c>
      <c r="H32" s="7">
        <v>13</v>
      </c>
      <c r="I32" s="7">
        <v>96</v>
      </c>
      <c r="J32" s="7">
        <v>792</v>
      </c>
      <c r="K32" s="7">
        <v>95</v>
      </c>
      <c r="L32" s="7">
        <v>88</v>
      </c>
    </row>
    <row r="33" spans="1:12" x14ac:dyDescent="0.2">
      <c r="A33" s="6" t="s">
        <v>26</v>
      </c>
      <c r="B33" s="7">
        <v>4038</v>
      </c>
      <c r="C33" s="7">
        <v>130</v>
      </c>
      <c r="D33" s="7">
        <v>372</v>
      </c>
      <c r="E33" s="7">
        <v>53</v>
      </c>
      <c r="F33" s="7">
        <v>85</v>
      </c>
      <c r="G33" s="7">
        <v>366</v>
      </c>
      <c r="H33" s="7">
        <v>24</v>
      </c>
      <c r="I33" s="7">
        <v>93</v>
      </c>
      <c r="J33" s="7">
        <v>780</v>
      </c>
      <c r="K33" s="7">
        <v>145</v>
      </c>
      <c r="L33" s="7">
        <v>81</v>
      </c>
    </row>
    <row r="34" spans="1:12" x14ac:dyDescent="0.2">
      <c r="A34" s="6" t="s">
        <v>27</v>
      </c>
      <c r="B34" s="7">
        <v>3999</v>
      </c>
      <c r="C34" s="7">
        <v>133</v>
      </c>
      <c r="D34" s="7">
        <v>227</v>
      </c>
      <c r="E34" s="7">
        <v>40</v>
      </c>
      <c r="F34" s="7">
        <v>77</v>
      </c>
      <c r="G34" s="7">
        <v>272</v>
      </c>
      <c r="H34" s="7">
        <v>12</v>
      </c>
      <c r="I34" s="7">
        <v>95</v>
      </c>
      <c r="J34" s="7">
        <v>633</v>
      </c>
      <c r="K34" s="7">
        <v>72</v>
      </c>
      <c r="L34" s="7">
        <v>88</v>
      </c>
    </row>
    <row r="35" spans="1:12" x14ac:dyDescent="0.2">
      <c r="A35" s="6" t="s">
        <v>28</v>
      </c>
      <c r="B35" s="7">
        <v>4469</v>
      </c>
      <c r="C35" s="7">
        <v>144</v>
      </c>
      <c r="D35" s="7">
        <v>232</v>
      </c>
      <c r="E35" s="7">
        <v>34</v>
      </c>
      <c r="F35" s="7">
        <v>85</v>
      </c>
      <c r="G35" s="7">
        <v>314</v>
      </c>
      <c r="H35" s="7">
        <v>12</v>
      </c>
      <c r="I35" s="7">
        <v>96</v>
      </c>
      <c r="J35" s="7">
        <v>747</v>
      </c>
      <c r="K35" s="7">
        <v>77</v>
      </c>
      <c r="L35" s="7">
        <v>90</v>
      </c>
    </row>
    <row r="36" spans="1:12" x14ac:dyDescent="0.2">
      <c r="A36" s="6" t="s">
        <v>29</v>
      </c>
      <c r="B36" s="7">
        <v>4562</v>
      </c>
      <c r="C36" s="7">
        <v>152</v>
      </c>
      <c r="D36" s="7">
        <v>222</v>
      </c>
      <c r="E36" s="7">
        <v>31</v>
      </c>
      <c r="F36" s="7">
        <v>86</v>
      </c>
      <c r="G36" s="7">
        <v>432</v>
      </c>
      <c r="H36" s="7">
        <v>27</v>
      </c>
      <c r="I36" s="7">
        <v>94</v>
      </c>
      <c r="J36" s="7">
        <v>902</v>
      </c>
      <c r="K36" s="7">
        <v>62</v>
      </c>
      <c r="L36" s="7">
        <v>93</v>
      </c>
    </row>
    <row r="37" spans="1:12" ht="13.5" thickBot="1" x14ac:dyDescent="0.25">
      <c r="A37" s="6" t="s">
        <v>30</v>
      </c>
      <c r="B37" s="7">
        <v>6967</v>
      </c>
      <c r="C37" s="7">
        <v>225</v>
      </c>
      <c r="D37" s="7">
        <v>233</v>
      </c>
      <c r="E37" s="7">
        <v>41</v>
      </c>
      <c r="F37" s="7">
        <v>79</v>
      </c>
      <c r="G37" s="7">
        <v>294</v>
      </c>
      <c r="H37" s="7">
        <v>19</v>
      </c>
      <c r="I37" s="7">
        <v>93</v>
      </c>
      <c r="J37" s="7">
        <v>694</v>
      </c>
      <c r="K37" s="7">
        <v>107</v>
      </c>
      <c r="L37" s="7">
        <v>84</v>
      </c>
    </row>
    <row r="38" spans="1:12" ht="14.25" thickTop="1" thickBot="1" x14ac:dyDescent="0.25">
      <c r="A38" s="8" t="s">
        <v>34</v>
      </c>
      <c r="B38" s="9">
        <f t="shared" ref="B38:J38" si="2">SUM(B26:B37)</f>
        <v>63313</v>
      </c>
      <c r="C38" s="9">
        <f t="shared" si="2"/>
        <v>2076</v>
      </c>
      <c r="D38" s="9">
        <f t="shared" si="2"/>
        <v>2985</v>
      </c>
      <c r="E38" s="9">
        <f>SUM(E26:E37)</f>
        <v>483</v>
      </c>
      <c r="F38" s="9">
        <f>SUM(F26:F37)</f>
        <v>973</v>
      </c>
      <c r="G38" s="9">
        <f>SUM(G26:G37)</f>
        <v>3793</v>
      </c>
      <c r="H38" s="9">
        <f>SUM(H26:H37)</f>
        <v>210</v>
      </c>
      <c r="I38" s="9">
        <f>SUM(I26:I37)</f>
        <v>1130</v>
      </c>
      <c r="J38" s="9">
        <f t="shared" si="2"/>
        <v>8908</v>
      </c>
      <c r="K38" s="9">
        <f>SUM(K26:K37)</f>
        <v>1114</v>
      </c>
      <c r="L38" s="9">
        <f>SUM(L26:L37)</f>
        <v>1042</v>
      </c>
    </row>
    <row r="39" spans="1:12" ht="14.25" thickTop="1" thickBot="1" x14ac:dyDescent="0.25">
      <c r="A39" s="15" t="s">
        <v>35</v>
      </c>
      <c r="B39" s="10">
        <f t="shared" ref="B39:J39" si="3">AVERAGE(B26:B37)</f>
        <v>5276.083333333333</v>
      </c>
      <c r="C39" s="10">
        <f t="shared" si="3"/>
        <v>173</v>
      </c>
      <c r="D39" s="10">
        <f t="shared" si="3"/>
        <v>248.75</v>
      </c>
      <c r="E39" s="10">
        <f>AVERAGE(E26:E37)</f>
        <v>40.25</v>
      </c>
      <c r="F39" s="10">
        <f>AVERAGE(F26:F37)</f>
        <v>81.083333333333329</v>
      </c>
      <c r="G39" s="10">
        <f>AVERAGE(G26:G37)</f>
        <v>316.08333333333331</v>
      </c>
      <c r="H39" s="10">
        <f>AVERAGE(H26:H37)</f>
        <v>17.5</v>
      </c>
      <c r="I39" s="10">
        <f>AVERAGE(I26:I37)</f>
        <v>94.166666666666671</v>
      </c>
      <c r="J39" s="10">
        <f t="shared" si="3"/>
        <v>742.33333333333337</v>
      </c>
      <c r="K39" s="10">
        <f>AVERAGE(K26:K37)</f>
        <v>92.833333333333329</v>
      </c>
      <c r="L39" s="10">
        <f>AVERAGE(L26:L37)</f>
        <v>86.833333333333329</v>
      </c>
    </row>
    <row r="40" spans="1:12" ht="13.5" thickTop="1" x14ac:dyDescent="0.2"/>
    <row r="42" spans="1:12" ht="13.5" thickBot="1" x14ac:dyDescent="0.25"/>
    <row r="43" spans="1:12" ht="13.5" thickTop="1" x14ac:dyDescent="0.2">
      <c r="A43" s="23" t="s">
        <v>5</v>
      </c>
      <c r="B43" s="12" t="s">
        <v>6</v>
      </c>
      <c r="C43" s="12" t="s">
        <v>6</v>
      </c>
      <c r="D43" s="12" t="s">
        <v>7</v>
      </c>
      <c r="E43" s="12" t="s">
        <v>8</v>
      </c>
      <c r="F43" s="16" t="s">
        <v>2</v>
      </c>
      <c r="G43" s="12" t="s">
        <v>9</v>
      </c>
      <c r="H43" s="12" t="s">
        <v>10</v>
      </c>
      <c r="I43" s="16" t="s">
        <v>3</v>
      </c>
      <c r="J43" s="12" t="s">
        <v>11</v>
      </c>
      <c r="K43" s="12" t="s">
        <v>12</v>
      </c>
      <c r="L43" s="16" t="s">
        <v>13</v>
      </c>
    </row>
    <row r="44" spans="1:12" ht="13.5" thickBot="1" x14ac:dyDescent="0.25">
      <c r="A44" s="19" t="s">
        <v>36</v>
      </c>
      <c r="B44" s="13" t="s">
        <v>15</v>
      </c>
      <c r="C44" s="14" t="s">
        <v>16</v>
      </c>
      <c r="D44" s="13" t="s">
        <v>17</v>
      </c>
      <c r="E44" s="13" t="s">
        <v>17</v>
      </c>
      <c r="F44" s="17" t="s">
        <v>18</v>
      </c>
      <c r="G44" s="13" t="s">
        <v>17</v>
      </c>
      <c r="H44" s="13" t="s">
        <v>17</v>
      </c>
      <c r="I44" s="17" t="s">
        <v>18</v>
      </c>
      <c r="J44" s="13" t="s">
        <v>17</v>
      </c>
      <c r="K44" s="13" t="s">
        <v>17</v>
      </c>
      <c r="L44" s="17" t="s">
        <v>18</v>
      </c>
    </row>
    <row r="45" spans="1:12" ht="13.5" thickTop="1" x14ac:dyDescent="0.2">
      <c r="A45" s="6" t="s">
        <v>19</v>
      </c>
      <c r="B45" s="7">
        <v>5370</v>
      </c>
      <c r="C45" s="7">
        <v>173</v>
      </c>
      <c r="D45" s="7">
        <v>234</v>
      </c>
      <c r="E45" s="7">
        <v>47</v>
      </c>
      <c r="F45" s="7">
        <v>80</v>
      </c>
      <c r="G45" s="7">
        <v>368</v>
      </c>
      <c r="H45" s="7">
        <v>20</v>
      </c>
      <c r="I45" s="7">
        <v>94</v>
      </c>
      <c r="J45" s="7">
        <v>862</v>
      </c>
      <c r="K45" s="7">
        <v>122</v>
      </c>
      <c r="L45" s="7">
        <v>86</v>
      </c>
    </row>
    <row r="46" spans="1:12" x14ac:dyDescent="0.2">
      <c r="A46" s="6" t="s">
        <v>20</v>
      </c>
      <c r="B46" s="7">
        <v>4062</v>
      </c>
      <c r="C46" s="7">
        <v>145</v>
      </c>
      <c r="D46" s="7">
        <v>241</v>
      </c>
      <c r="E46" s="7">
        <v>37</v>
      </c>
      <c r="F46" s="7">
        <v>84</v>
      </c>
      <c r="G46" s="7">
        <v>444</v>
      </c>
      <c r="H46" s="7">
        <v>16</v>
      </c>
      <c r="I46" s="7">
        <v>96</v>
      </c>
      <c r="J46" s="7">
        <v>912</v>
      </c>
      <c r="K46" s="7">
        <v>77</v>
      </c>
      <c r="L46" s="7">
        <v>92</v>
      </c>
    </row>
    <row r="47" spans="1:12" x14ac:dyDescent="0.2">
      <c r="A47" s="6" t="s">
        <v>21</v>
      </c>
      <c r="B47" s="7">
        <v>4612</v>
      </c>
      <c r="C47" s="7">
        <v>149</v>
      </c>
      <c r="D47" s="7">
        <v>276</v>
      </c>
      <c r="E47" s="7">
        <v>44</v>
      </c>
      <c r="F47" s="7">
        <v>81</v>
      </c>
      <c r="G47" s="7">
        <v>274</v>
      </c>
      <c r="H47" s="7">
        <v>14</v>
      </c>
      <c r="I47" s="7">
        <v>95</v>
      </c>
      <c r="J47" s="7">
        <v>1049</v>
      </c>
      <c r="K47" s="7">
        <v>104</v>
      </c>
      <c r="L47" s="7">
        <v>90</v>
      </c>
    </row>
    <row r="48" spans="1:12" x14ac:dyDescent="0.2">
      <c r="A48" s="6" t="s">
        <v>22</v>
      </c>
      <c r="B48" s="7">
        <v>4263</v>
      </c>
      <c r="C48" s="7">
        <v>142</v>
      </c>
      <c r="D48" s="7">
        <v>309</v>
      </c>
      <c r="E48" s="7">
        <v>30</v>
      </c>
      <c r="F48" s="7">
        <v>85</v>
      </c>
      <c r="G48" s="7">
        <v>585</v>
      </c>
      <c r="H48" s="7">
        <v>17</v>
      </c>
      <c r="I48" s="7">
        <v>97</v>
      </c>
      <c r="J48" s="7">
        <v>1037</v>
      </c>
      <c r="K48" s="7">
        <v>92</v>
      </c>
      <c r="L48" s="7">
        <v>90</v>
      </c>
    </row>
    <row r="49" spans="1:12" x14ac:dyDescent="0.2">
      <c r="A49" s="6" t="s">
        <v>23</v>
      </c>
      <c r="B49" s="7">
        <v>4418</v>
      </c>
      <c r="C49" s="7">
        <v>143</v>
      </c>
      <c r="D49" s="7">
        <v>245</v>
      </c>
      <c r="E49" s="7">
        <v>55</v>
      </c>
      <c r="F49" s="7">
        <v>78</v>
      </c>
      <c r="G49" s="7">
        <v>356</v>
      </c>
      <c r="H49" s="7">
        <v>11</v>
      </c>
      <c r="I49" s="7">
        <v>97</v>
      </c>
      <c r="J49" s="7">
        <v>870</v>
      </c>
      <c r="K49" s="7">
        <v>98</v>
      </c>
      <c r="L49" s="7">
        <v>89</v>
      </c>
    </row>
    <row r="50" spans="1:12" x14ac:dyDescent="0.2">
      <c r="A50" s="6" t="s">
        <v>24</v>
      </c>
      <c r="B50" s="7">
        <v>4103</v>
      </c>
      <c r="C50" s="7">
        <v>137</v>
      </c>
      <c r="D50" s="7">
        <v>446</v>
      </c>
      <c r="E50" s="7">
        <v>40</v>
      </c>
      <c r="F50" s="7">
        <v>86</v>
      </c>
      <c r="G50" s="7">
        <v>421</v>
      </c>
      <c r="H50" s="7">
        <v>14</v>
      </c>
      <c r="I50" s="7">
        <v>97</v>
      </c>
      <c r="J50" s="7">
        <v>1087</v>
      </c>
      <c r="K50" s="7">
        <v>95</v>
      </c>
      <c r="L50" s="7">
        <v>91</v>
      </c>
    </row>
    <row r="51" spans="1:12" x14ac:dyDescent="0.2">
      <c r="A51" s="6" t="s">
        <v>25</v>
      </c>
      <c r="B51" s="7">
        <v>4211</v>
      </c>
      <c r="C51" s="7">
        <v>136</v>
      </c>
      <c r="D51" s="7">
        <v>359</v>
      </c>
      <c r="E51" s="7">
        <v>35</v>
      </c>
      <c r="F51" s="7">
        <v>84</v>
      </c>
      <c r="G51" s="7">
        <v>431</v>
      </c>
      <c r="H51" s="7">
        <v>14</v>
      </c>
      <c r="I51" s="7">
        <v>97</v>
      </c>
      <c r="J51" s="7">
        <v>1044</v>
      </c>
      <c r="K51" s="7">
        <v>77</v>
      </c>
      <c r="L51" s="7">
        <v>92</v>
      </c>
    </row>
    <row r="52" spans="1:12" x14ac:dyDescent="0.2">
      <c r="A52" s="6" t="s">
        <v>26</v>
      </c>
      <c r="B52" s="7">
        <v>4616</v>
      </c>
      <c r="C52" s="7">
        <v>149</v>
      </c>
      <c r="D52" s="7">
        <v>272</v>
      </c>
      <c r="E52" s="7">
        <v>34</v>
      </c>
      <c r="F52" s="7">
        <v>85</v>
      </c>
      <c r="G52" s="7">
        <v>323</v>
      </c>
      <c r="H52" s="7">
        <v>8</v>
      </c>
      <c r="I52" s="7">
        <v>97</v>
      </c>
      <c r="J52" s="7">
        <v>675</v>
      </c>
      <c r="K52" s="7">
        <v>108</v>
      </c>
      <c r="L52" s="7">
        <v>83</v>
      </c>
    </row>
    <row r="53" spans="1:12" x14ac:dyDescent="0.2">
      <c r="A53" s="6" t="s">
        <v>27</v>
      </c>
      <c r="B53" s="7">
        <v>4804</v>
      </c>
      <c r="C53" s="7">
        <v>160</v>
      </c>
      <c r="D53" s="7">
        <v>181</v>
      </c>
      <c r="E53" s="7">
        <v>22</v>
      </c>
      <c r="F53" s="7">
        <v>88</v>
      </c>
      <c r="G53" s="7">
        <v>264</v>
      </c>
      <c r="H53" s="7">
        <v>7</v>
      </c>
      <c r="I53" s="7">
        <v>97</v>
      </c>
      <c r="J53" s="7">
        <v>704</v>
      </c>
      <c r="K53" s="7">
        <v>71</v>
      </c>
      <c r="L53" s="7">
        <v>90</v>
      </c>
    </row>
    <row r="54" spans="1:12" x14ac:dyDescent="0.2">
      <c r="A54" s="6" t="s">
        <v>28</v>
      </c>
      <c r="B54" s="7">
        <v>5773</v>
      </c>
      <c r="C54" s="7">
        <v>186</v>
      </c>
      <c r="D54" s="7">
        <v>167</v>
      </c>
      <c r="E54" s="7">
        <v>24</v>
      </c>
      <c r="F54" s="7">
        <v>85</v>
      </c>
      <c r="G54" s="7">
        <v>274</v>
      </c>
      <c r="H54" s="7">
        <v>19</v>
      </c>
      <c r="I54" s="7">
        <v>94</v>
      </c>
      <c r="J54" s="7">
        <v>648</v>
      </c>
      <c r="K54" s="7">
        <v>53</v>
      </c>
      <c r="L54" s="7">
        <v>92</v>
      </c>
    </row>
    <row r="55" spans="1:12" x14ac:dyDescent="0.2">
      <c r="A55" s="6" t="s">
        <v>29</v>
      </c>
      <c r="B55" s="7">
        <v>7075</v>
      </c>
      <c r="C55" s="7">
        <v>236</v>
      </c>
      <c r="D55" s="7">
        <v>188</v>
      </c>
      <c r="E55" s="7">
        <v>24</v>
      </c>
      <c r="F55" s="7">
        <v>84</v>
      </c>
      <c r="G55" s="7">
        <v>311</v>
      </c>
      <c r="H55" s="7">
        <v>16</v>
      </c>
      <c r="I55" s="7">
        <v>94</v>
      </c>
      <c r="J55" s="7">
        <v>689</v>
      </c>
      <c r="K55" s="7">
        <v>51</v>
      </c>
      <c r="L55" s="7">
        <v>92</v>
      </c>
    </row>
    <row r="56" spans="1:12" ht="13.5" thickBot="1" x14ac:dyDescent="0.25">
      <c r="A56" s="6" t="s">
        <v>30</v>
      </c>
      <c r="B56" s="7">
        <v>5471</v>
      </c>
      <c r="C56" s="7">
        <v>176</v>
      </c>
      <c r="D56" s="7">
        <v>272</v>
      </c>
      <c r="E56" s="7">
        <v>41</v>
      </c>
      <c r="F56" s="7">
        <v>83</v>
      </c>
      <c r="G56" s="7">
        <v>376</v>
      </c>
      <c r="H56" s="7">
        <v>16</v>
      </c>
      <c r="I56" s="7">
        <v>96</v>
      </c>
      <c r="J56" s="7">
        <v>888</v>
      </c>
      <c r="K56" s="7">
        <v>84</v>
      </c>
      <c r="L56" s="7">
        <v>91</v>
      </c>
    </row>
    <row r="57" spans="1:12" ht="14.25" thickTop="1" thickBot="1" x14ac:dyDescent="0.25">
      <c r="A57" s="8" t="s">
        <v>37</v>
      </c>
      <c r="B57" s="9">
        <f t="shared" ref="B57:J57" si="4">SUM(B45:B56)</f>
        <v>58778</v>
      </c>
      <c r="C57" s="9">
        <f t="shared" si="4"/>
        <v>1932</v>
      </c>
      <c r="D57" s="9">
        <f t="shared" si="4"/>
        <v>3190</v>
      </c>
      <c r="E57" s="9">
        <f>SUM(E45:E56)</f>
        <v>433</v>
      </c>
      <c r="F57" s="9">
        <f>SUM(F45:F56)</f>
        <v>1003</v>
      </c>
      <c r="G57" s="9">
        <f>SUM(G45:G56)</f>
        <v>4427</v>
      </c>
      <c r="H57" s="9">
        <f>SUM(H45:H56)</f>
        <v>172</v>
      </c>
      <c r="I57" s="9">
        <f>SUM(I45:I56)</f>
        <v>1151</v>
      </c>
      <c r="J57" s="9">
        <f t="shared" si="4"/>
        <v>10465</v>
      </c>
      <c r="K57" s="9">
        <f>SUM(K45:K56)</f>
        <v>1032</v>
      </c>
      <c r="L57" s="9">
        <f>SUM(L45:L56)</f>
        <v>1078</v>
      </c>
    </row>
    <row r="58" spans="1:12" ht="14.25" thickTop="1" thickBot="1" x14ac:dyDescent="0.25">
      <c r="A58" s="15" t="s">
        <v>38</v>
      </c>
      <c r="B58" s="10">
        <f t="shared" ref="B58:J58" si="5">AVERAGE(B45:B56)</f>
        <v>4898.166666666667</v>
      </c>
      <c r="C58" s="10">
        <f t="shared" si="5"/>
        <v>161</v>
      </c>
      <c r="D58" s="10">
        <f t="shared" si="5"/>
        <v>265.83333333333331</v>
      </c>
      <c r="E58" s="10">
        <f>AVERAGE(E45:E56)</f>
        <v>36.083333333333336</v>
      </c>
      <c r="F58" s="10">
        <f>AVERAGE(F45:F56)</f>
        <v>83.583333333333329</v>
      </c>
      <c r="G58" s="10">
        <f>AVERAGE(G45:G56)</f>
        <v>368.91666666666669</v>
      </c>
      <c r="H58" s="10">
        <f>AVERAGE(H45:H56)</f>
        <v>14.333333333333334</v>
      </c>
      <c r="I58" s="10">
        <f>AVERAGE(I45:I56)</f>
        <v>95.916666666666671</v>
      </c>
      <c r="J58" s="10">
        <f t="shared" si="5"/>
        <v>872.08333333333337</v>
      </c>
      <c r="K58" s="10">
        <f>AVERAGE(K45:K56)</f>
        <v>86</v>
      </c>
      <c r="L58" s="10">
        <f>AVERAGE(L45:L56)</f>
        <v>89.833333333333329</v>
      </c>
    </row>
    <row r="59" spans="1:12" ht="13.5" thickTop="1" x14ac:dyDescent="0.2"/>
    <row r="61" spans="1:12" ht="13.5" thickBot="1" x14ac:dyDescent="0.25"/>
    <row r="62" spans="1:12" ht="13.5" thickTop="1" x14ac:dyDescent="0.2">
      <c r="A62" s="23" t="s">
        <v>5</v>
      </c>
      <c r="B62" s="12" t="s">
        <v>6</v>
      </c>
      <c r="C62" s="12" t="s">
        <v>6</v>
      </c>
      <c r="D62" s="12" t="s">
        <v>7</v>
      </c>
      <c r="E62" s="12" t="s">
        <v>8</v>
      </c>
      <c r="F62" s="16" t="s">
        <v>2</v>
      </c>
      <c r="G62" s="12" t="s">
        <v>9</v>
      </c>
      <c r="H62" s="12" t="s">
        <v>10</v>
      </c>
      <c r="I62" s="16" t="s">
        <v>3</v>
      </c>
      <c r="J62" s="12" t="s">
        <v>11</v>
      </c>
      <c r="K62" s="12" t="s">
        <v>12</v>
      </c>
      <c r="L62" s="16" t="s">
        <v>13</v>
      </c>
    </row>
    <row r="63" spans="1:12" ht="13.5" thickBot="1" x14ac:dyDescent="0.25">
      <c r="A63" s="19" t="s">
        <v>39</v>
      </c>
      <c r="B63" s="13" t="s">
        <v>15</v>
      </c>
      <c r="C63" s="14" t="s">
        <v>16</v>
      </c>
      <c r="D63" s="13" t="s">
        <v>17</v>
      </c>
      <c r="E63" s="13" t="s">
        <v>17</v>
      </c>
      <c r="F63" s="17" t="s">
        <v>18</v>
      </c>
      <c r="G63" s="13" t="s">
        <v>17</v>
      </c>
      <c r="H63" s="13" t="s">
        <v>17</v>
      </c>
      <c r="I63" s="17" t="s">
        <v>18</v>
      </c>
      <c r="J63" s="13" t="s">
        <v>17</v>
      </c>
      <c r="K63" s="13" t="s">
        <v>17</v>
      </c>
      <c r="L63" s="17" t="s">
        <v>18</v>
      </c>
    </row>
    <row r="64" spans="1:12" ht="13.5" thickTop="1" x14ac:dyDescent="0.2">
      <c r="A64" s="6" t="s">
        <v>19</v>
      </c>
      <c r="B64" s="7">
        <v>7863</v>
      </c>
      <c r="C64" s="7">
        <v>254</v>
      </c>
      <c r="D64" s="7">
        <v>339</v>
      </c>
      <c r="E64" s="7">
        <v>46</v>
      </c>
      <c r="F64" s="7">
        <v>85</v>
      </c>
      <c r="G64" s="7">
        <v>439</v>
      </c>
      <c r="H64" s="7">
        <v>29</v>
      </c>
      <c r="I64" s="7">
        <v>94</v>
      </c>
      <c r="J64" s="7">
        <v>1009</v>
      </c>
      <c r="K64" s="7">
        <v>118</v>
      </c>
      <c r="L64" s="7">
        <v>88</v>
      </c>
    </row>
    <row r="65" spans="1:12" x14ac:dyDescent="0.2">
      <c r="A65" s="6" t="s">
        <v>20</v>
      </c>
      <c r="B65" s="7">
        <v>4078</v>
      </c>
      <c r="C65" s="7">
        <v>146</v>
      </c>
      <c r="D65" s="7">
        <v>248</v>
      </c>
      <c r="E65" s="7">
        <v>31</v>
      </c>
      <c r="F65" s="7">
        <v>86</v>
      </c>
      <c r="G65" s="7">
        <v>482</v>
      </c>
      <c r="H65" s="7">
        <v>27</v>
      </c>
      <c r="I65" s="7">
        <v>94</v>
      </c>
      <c r="J65" s="7">
        <v>839</v>
      </c>
      <c r="K65" s="7">
        <v>120</v>
      </c>
      <c r="L65" s="7">
        <v>85</v>
      </c>
    </row>
    <row r="66" spans="1:12" x14ac:dyDescent="0.2">
      <c r="A66" s="6" t="s">
        <v>21</v>
      </c>
      <c r="B66" s="7">
        <v>5425</v>
      </c>
      <c r="C66" s="7">
        <v>175</v>
      </c>
      <c r="D66" s="7">
        <v>272</v>
      </c>
      <c r="E66" s="7">
        <v>56</v>
      </c>
      <c r="F66" s="7">
        <v>76</v>
      </c>
      <c r="G66" s="7">
        <v>510</v>
      </c>
      <c r="H66" s="7">
        <v>24</v>
      </c>
      <c r="I66" s="7">
        <v>95</v>
      </c>
      <c r="J66" s="7">
        <v>785</v>
      </c>
      <c r="K66" s="7">
        <v>123</v>
      </c>
      <c r="L66" s="7">
        <v>78</v>
      </c>
    </row>
    <row r="67" spans="1:12" x14ac:dyDescent="0.2">
      <c r="A67" s="6" t="s">
        <v>22</v>
      </c>
      <c r="B67" s="7">
        <v>5293</v>
      </c>
      <c r="C67" s="7">
        <v>176</v>
      </c>
      <c r="D67" s="7">
        <v>280</v>
      </c>
      <c r="E67" s="7">
        <v>30</v>
      </c>
      <c r="F67" s="7">
        <v>85</v>
      </c>
      <c r="G67" s="7">
        <v>370</v>
      </c>
      <c r="H67" s="7">
        <v>11</v>
      </c>
      <c r="I67" s="7">
        <v>97</v>
      </c>
      <c r="J67" s="7">
        <v>957</v>
      </c>
      <c r="K67" s="7">
        <v>69</v>
      </c>
      <c r="L67" s="7">
        <v>93</v>
      </c>
    </row>
    <row r="68" spans="1:12" x14ac:dyDescent="0.2">
      <c r="A68" s="6" t="s">
        <v>23</v>
      </c>
      <c r="B68" s="7">
        <v>5228</v>
      </c>
      <c r="C68" s="7">
        <v>169</v>
      </c>
      <c r="D68" s="7">
        <v>309</v>
      </c>
      <c r="E68" s="7">
        <v>25</v>
      </c>
      <c r="F68" s="7">
        <v>93</v>
      </c>
      <c r="G68" s="7">
        <v>302</v>
      </c>
      <c r="H68" s="7">
        <v>6</v>
      </c>
      <c r="I68" s="7">
        <v>98</v>
      </c>
      <c r="J68" s="7">
        <v>893</v>
      </c>
      <c r="K68" s="7">
        <v>66</v>
      </c>
      <c r="L68" s="7">
        <v>89</v>
      </c>
    </row>
    <row r="69" spans="1:12" x14ac:dyDescent="0.2">
      <c r="A69" s="6" t="s">
        <v>24</v>
      </c>
      <c r="B69" s="7">
        <v>4626</v>
      </c>
      <c r="C69" s="7">
        <v>154</v>
      </c>
      <c r="D69" s="7">
        <v>281</v>
      </c>
      <c r="E69" s="7">
        <v>25</v>
      </c>
      <c r="F69" s="7">
        <v>90</v>
      </c>
      <c r="G69" s="7">
        <v>340</v>
      </c>
      <c r="H69" s="7">
        <v>13</v>
      </c>
      <c r="I69" s="7">
        <v>96</v>
      </c>
      <c r="J69" s="7">
        <v>814</v>
      </c>
      <c r="K69" s="7">
        <v>60</v>
      </c>
      <c r="L69" s="7">
        <v>93</v>
      </c>
    </row>
    <row r="70" spans="1:12" x14ac:dyDescent="0.2">
      <c r="A70" s="6" t="s">
        <v>25</v>
      </c>
      <c r="B70" s="7">
        <v>4894</v>
      </c>
      <c r="C70" s="7">
        <v>158</v>
      </c>
      <c r="D70" s="7">
        <v>383</v>
      </c>
      <c r="E70" s="7">
        <v>33</v>
      </c>
      <c r="F70" s="7">
        <v>91</v>
      </c>
      <c r="G70" s="7">
        <v>473</v>
      </c>
      <c r="H70" s="7">
        <v>6</v>
      </c>
      <c r="I70" s="7">
        <v>99</v>
      </c>
      <c r="J70" s="7">
        <v>965</v>
      </c>
      <c r="K70" s="7">
        <v>85</v>
      </c>
      <c r="L70" s="7">
        <v>91</v>
      </c>
    </row>
    <row r="71" spans="1:12" x14ac:dyDescent="0.2">
      <c r="A71" s="6" t="s">
        <v>26</v>
      </c>
      <c r="B71" s="7">
        <v>4409</v>
      </c>
      <c r="C71" s="7">
        <v>142</v>
      </c>
      <c r="D71" s="7">
        <v>318</v>
      </c>
      <c r="E71" s="7">
        <v>23</v>
      </c>
      <c r="F71" s="7">
        <v>92</v>
      </c>
      <c r="G71" s="7">
        <v>326</v>
      </c>
      <c r="H71" s="7">
        <v>3</v>
      </c>
      <c r="I71" s="7">
        <v>96</v>
      </c>
      <c r="J71" s="7">
        <v>725</v>
      </c>
      <c r="K71" s="7">
        <v>55</v>
      </c>
      <c r="L71" s="7">
        <v>92</v>
      </c>
    </row>
    <row r="72" spans="1:12" x14ac:dyDescent="0.2">
      <c r="A72" s="6" t="s">
        <v>27</v>
      </c>
      <c r="B72" s="7">
        <v>5255</v>
      </c>
      <c r="C72" s="7">
        <v>175</v>
      </c>
      <c r="D72" s="7">
        <v>192</v>
      </c>
      <c r="E72" s="7">
        <v>12</v>
      </c>
      <c r="F72" s="7">
        <v>93</v>
      </c>
      <c r="G72" s="7">
        <v>232</v>
      </c>
      <c r="H72" s="7">
        <v>5</v>
      </c>
      <c r="I72" s="7">
        <v>98</v>
      </c>
      <c r="J72" s="7">
        <v>604</v>
      </c>
      <c r="K72" s="7">
        <v>36</v>
      </c>
      <c r="L72" s="7">
        <v>94</v>
      </c>
    </row>
    <row r="73" spans="1:12" x14ac:dyDescent="0.2">
      <c r="A73" s="6" t="s">
        <v>28</v>
      </c>
      <c r="B73" s="7">
        <v>6326</v>
      </c>
      <c r="C73" s="7">
        <v>204</v>
      </c>
      <c r="D73" s="7">
        <v>234</v>
      </c>
      <c r="E73" s="7">
        <v>14</v>
      </c>
      <c r="F73" s="7">
        <v>92</v>
      </c>
      <c r="G73" s="7">
        <v>230</v>
      </c>
      <c r="H73" s="7">
        <v>9</v>
      </c>
      <c r="I73" s="7">
        <v>94</v>
      </c>
      <c r="J73" s="7">
        <v>624</v>
      </c>
      <c r="K73" s="7">
        <v>58</v>
      </c>
      <c r="L73" s="7">
        <v>90</v>
      </c>
    </row>
    <row r="74" spans="1:12" x14ac:dyDescent="0.2">
      <c r="A74" s="6" t="s">
        <v>29</v>
      </c>
      <c r="B74" s="7">
        <v>5716</v>
      </c>
      <c r="C74" s="7">
        <v>191</v>
      </c>
      <c r="D74" s="7">
        <v>198</v>
      </c>
      <c r="E74" s="7">
        <v>18</v>
      </c>
      <c r="F74" s="7">
        <v>91</v>
      </c>
      <c r="G74" s="7">
        <v>227</v>
      </c>
      <c r="H74" s="7">
        <v>11</v>
      </c>
      <c r="I74" s="7">
        <v>95</v>
      </c>
      <c r="J74" s="7">
        <v>580</v>
      </c>
      <c r="K74" s="7">
        <v>50</v>
      </c>
      <c r="L74" s="7">
        <v>91</v>
      </c>
    </row>
    <row r="75" spans="1:12" ht="13.5" thickBot="1" x14ac:dyDescent="0.25">
      <c r="A75" s="6" t="s">
        <v>30</v>
      </c>
      <c r="B75" s="7">
        <v>5950</v>
      </c>
      <c r="C75" s="7">
        <v>192</v>
      </c>
      <c r="D75" s="7">
        <v>422</v>
      </c>
      <c r="E75" s="7">
        <v>62</v>
      </c>
      <c r="F75" s="7">
        <v>88</v>
      </c>
      <c r="G75" s="7">
        <v>583</v>
      </c>
      <c r="H75" s="7">
        <v>10</v>
      </c>
      <c r="I75" s="7">
        <v>98</v>
      </c>
      <c r="J75" s="7">
        <v>1128</v>
      </c>
      <c r="K75" s="7">
        <v>127</v>
      </c>
      <c r="L75" s="7">
        <v>92</v>
      </c>
    </row>
    <row r="76" spans="1:12" ht="14.25" thickTop="1" thickBot="1" x14ac:dyDescent="0.25">
      <c r="A76" s="8" t="s">
        <v>40</v>
      </c>
      <c r="B76" s="9">
        <f t="shared" ref="B76:J76" si="6">SUM(B64:B75)</f>
        <v>65063</v>
      </c>
      <c r="C76" s="9">
        <f t="shared" si="6"/>
        <v>2136</v>
      </c>
      <c r="D76" s="9">
        <f t="shared" si="6"/>
        <v>3476</v>
      </c>
      <c r="E76" s="9">
        <f>SUM(E64:E75)</f>
        <v>375</v>
      </c>
      <c r="F76" s="9">
        <f>SUM(F64:F75)</f>
        <v>1062</v>
      </c>
      <c r="G76" s="9">
        <f>SUM(G64:G75)</f>
        <v>4514</v>
      </c>
      <c r="H76" s="9">
        <f>SUM(H64:H75)</f>
        <v>154</v>
      </c>
      <c r="I76" s="9">
        <f>SUM(I64:I75)</f>
        <v>1154</v>
      </c>
      <c r="J76" s="9">
        <f t="shared" si="6"/>
        <v>9923</v>
      </c>
      <c r="K76" s="9">
        <f>SUM(K64:K75)</f>
        <v>967</v>
      </c>
      <c r="L76" s="9">
        <f>SUM(L64:L75)</f>
        <v>1076</v>
      </c>
    </row>
    <row r="77" spans="1:12" ht="14.25" thickTop="1" thickBot="1" x14ac:dyDescent="0.25">
      <c r="A77" s="15" t="s">
        <v>41</v>
      </c>
      <c r="B77" s="10">
        <f t="shared" ref="B77:J77" si="7">AVERAGE(B64:B75)</f>
        <v>5421.916666666667</v>
      </c>
      <c r="C77" s="10">
        <f t="shared" si="7"/>
        <v>178</v>
      </c>
      <c r="D77" s="10">
        <f t="shared" si="7"/>
        <v>289.66666666666669</v>
      </c>
      <c r="E77" s="10">
        <f>AVERAGE(E64:E75)</f>
        <v>31.25</v>
      </c>
      <c r="F77" s="10">
        <f>AVERAGE(F64:F75)</f>
        <v>88.5</v>
      </c>
      <c r="G77" s="10">
        <f>AVERAGE(G64:G75)</f>
        <v>376.16666666666669</v>
      </c>
      <c r="H77" s="10">
        <f>AVERAGE(H64:H75)</f>
        <v>12.833333333333334</v>
      </c>
      <c r="I77" s="10">
        <f>AVERAGE(I64:I75)</f>
        <v>96.166666666666671</v>
      </c>
      <c r="J77" s="10">
        <f t="shared" si="7"/>
        <v>826.91666666666663</v>
      </c>
      <c r="K77" s="10">
        <f>AVERAGE(K64:K75)</f>
        <v>80.583333333333329</v>
      </c>
      <c r="L77" s="10">
        <f>AVERAGE(L64:L75)</f>
        <v>89.666666666666671</v>
      </c>
    </row>
    <row r="78" spans="1:12" ht="13.5" thickTop="1" x14ac:dyDescent="0.2"/>
    <row r="80" spans="1:12" ht="13.5" thickBot="1" x14ac:dyDescent="0.25"/>
    <row r="81" spans="1:12" ht="13.5" thickTop="1" x14ac:dyDescent="0.2">
      <c r="A81" s="23" t="s">
        <v>5</v>
      </c>
      <c r="B81" s="12" t="s">
        <v>6</v>
      </c>
      <c r="C81" s="12" t="s">
        <v>6</v>
      </c>
      <c r="D81" s="12" t="s">
        <v>7</v>
      </c>
      <c r="E81" s="12" t="s">
        <v>8</v>
      </c>
      <c r="F81" s="16" t="s">
        <v>2</v>
      </c>
      <c r="G81" s="12" t="s">
        <v>9</v>
      </c>
      <c r="H81" s="12" t="s">
        <v>10</v>
      </c>
      <c r="I81" s="16" t="s">
        <v>3</v>
      </c>
      <c r="J81" s="12" t="s">
        <v>11</v>
      </c>
      <c r="K81" s="12" t="s">
        <v>12</v>
      </c>
      <c r="L81" s="16" t="s">
        <v>13</v>
      </c>
    </row>
    <row r="82" spans="1:12" ht="13.5" thickBot="1" x14ac:dyDescent="0.25">
      <c r="A82" s="19" t="s">
        <v>42</v>
      </c>
      <c r="B82" s="13" t="s">
        <v>15</v>
      </c>
      <c r="C82" s="14" t="s">
        <v>16</v>
      </c>
      <c r="D82" s="13" t="s">
        <v>17</v>
      </c>
      <c r="E82" s="13" t="s">
        <v>17</v>
      </c>
      <c r="F82" s="17" t="s">
        <v>18</v>
      </c>
      <c r="G82" s="13" t="s">
        <v>17</v>
      </c>
      <c r="H82" s="13" t="s">
        <v>17</v>
      </c>
      <c r="I82" s="17" t="s">
        <v>18</v>
      </c>
      <c r="J82" s="13" t="s">
        <v>17</v>
      </c>
      <c r="K82" s="13" t="s">
        <v>17</v>
      </c>
      <c r="L82" s="17" t="s">
        <v>18</v>
      </c>
    </row>
    <row r="83" spans="1:12" ht="13.5" thickTop="1" x14ac:dyDescent="0.2">
      <c r="A83" s="6" t="s">
        <v>19</v>
      </c>
      <c r="B83" s="7">
        <v>6337</v>
      </c>
      <c r="C83" s="7">
        <v>204</v>
      </c>
      <c r="D83" s="7">
        <v>357</v>
      </c>
      <c r="E83" s="7">
        <v>63</v>
      </c>
      <c r="F83" s="7">
        <v>82</v>
      </c>
      <c r="G83" s="7">
        <v>341</v>
      </c>
      <c r="H83" s="7">
        <v>19</v>
      </c>
      <c r="I83" s="7">
        <v>94</v>
      </c>
      <c r="J83" s="7">
        <v>816</v>
      </c>
      <c r="K83" s="7">
        <v>121</v>
      </c>
      <c r="L83" s="7">
        <v>85</v>
      </c>
    </row>
    <row r="84" spans="1:12" x14ac:dyDescent="0.2">
      <c r="A84" s="6" t="s">
        <v>20</v>
      </c>
      <c r="B84" s="7">
        <v>5828</v>
      </c>
      <c r="C84" s="7">
        <v>208</v>
      </c>
      <c r="D84" s="7">
        <v>244</v>
      </c>
      <c r="E84" s="7">
        <v>65</v>
      </c>
      <c r="F84" s="7">
        <v>73</v>
      </c>
      <c r="G84" s="7">
        <v>252</v>
      </c>
      <c r="H84" s="7">
        <v>17</v>
      </c>
      <c r="I84" s="7">
        <v>93</v>
      </c>
      <c r="J84" s="7">
        <v>627</v>
      </c>
      <c r="K84" s="7">
        <v>91</v>
      </c>
      <c r="L84" s="7">
        <v>85</v>
      </c>
    </row>
    <row r="85" spans="1:12" x14ac:dyDescent="0.2">
      <c r="A85" s="6" t="s">
        <v>21</v>
      </c>
      <c r="B85" s="7">
        <v>6385</v>
      </c>
      <c r="C85" s="7">
        <v>206</v>
      </c>
      <c r="D85" s="7">
        <v>419</v>
      </c>
      <c r="E85" s="7">
        <v>44</v>
      </c>
      <c r="F85" s="7">
        <v>89</v>
      </c>
      <c r="G85" s="7">
        <v>393</v>
      </c>
      <c r="H85" s="7">
        <v>16</v>
      </c>
      <c r="I85" s="7">
        <v>96</v>
      </c>
      <c r="J85" s="7">
        <v>837</v>
      </c>
      <c r="K85" s="7">
        <v>74</v>
      </c>
      <c r="L85" s="7">
        <v>91</v>
      </c>
    </row>
    <row r="86" spans="1:12" x14ac:dyDescent="0.2">
      <c r="A86" s="6" t="s">
        <v>22</v>
      </c>
      <c r="B86" s="7">
        <v>6971</v>
      </c>
      <c r="C86" s="7">
        <v>232</v>
      </c>
      <c r="D86" s="7">
        <v>247</v>
      </c>
      <c r="E86" s="7">
        <v>34</v>
      </c>
      <c r="F86" s="7">
        <v>86</v>
      </c>
      <c r="G86" s="7">
        <v>329</v>
      </c>
      <c r="H86" s="7">
        <v>24</v>
      </c>
      <c r="I86" s="7">
        <v>93</v>
      </c>
      <c r="J86" s="7">
        <v>816</v>
      </c>
      <c r="K86" s="7">
        <v>82</v>
      </c>
      <c r="L86" s="7">
        <v>90</v>
      </c>
    </row>
    <row r="87" spans="1:12" x14ac:dyDescent="0.2">
      <c r="A87" s="6" t="s">
        <v>23</v>
      </c>
      <c r="B87" s="7">
        <v>4897</v>
      </c>
      <c r="C87" s="7">
        <v>158</v>
      </c>
      <c r="D87" s="7">
        <v>286</v>
      </c>
      <c r="E87" s="7">
        <v>28</v>
      </c>
      <c r="F87" s="7">
        <v>90</v>
      </c>
      <c r="G87" s="7">
        <v>357</v>
      </c>
      <c r="H87" s="7">
        <v>15</v>
      </c>
      <c r="I87" s="7">
        <v>96</v>
      </c>
      <c r="J87" s="7">
        <v>747</v>
      </c>
      <c r="K87" s="7">
        <v>82</v>
      </c>
      <c r="L87" s="7">
        <v>89</v>
      </c>
    </row>
    <row r="88" spans="1:12" x14ac:dyDescent="0.2">
      <c r="A88" s="6" t="s">
        <v>24</v>
      </c>
      <c r="B88" s="7">
        <v>3967</v>
      </c>
      <c r="C88" s="7">
        <v>132</v>
      </c>
      <c r="D88" s="7">
        <v>282</v>
      </c>
      <c r="E88" s="7">
        <v>24</v>
      </c>
      <c r="F88" s="7">
        <v>92</v>
      </c>
      <c r="G88" s="7">
        <v>307</v>
      </c>
      <c r="H88" s="7">
        <v>11</v>
      </c>
      <c r="I88" s="7">
        <v>96</v>
      </c>
      <c r="J88" s="7">
        <v>772</v>
      </c>
      <c r="K88" s="7">
        <v>56</v>
      </c>
      <c r="L88" s="7">
        <v>93</v>
      </c>
    </row>
    <row r="89" spans="1:12" x14ac:dyDescent="0.2">
      <c r="A89" s="6" t="s">
        <v>25</v>
      </c>
      <c r="B89" s="7">
        <v>4324</v>
      </c>
      <c r="C89" s="7">
        <v>139</v>
      </c>
      <c r="D89" s="7">
        <v>312</v>
      </c>
      <c r="E89" s="7">
        <v>23</v>
      </c>
      <c r="F89" s="7">
        <v>93</v>
      </c>
      <c r="G89" s="7">
        <v>383</v>
      </c>
      <c r="H89" s="7">
        <v>5</v>
      </c>
      <c r="I89" s="7">
        <v>99</v>
      </c>
      <c r="J89" s="7">
        <v>912</v>
      </c>
      <c r="K89" s="7">
        <v>82</v>
      </c>
      <c r="L89" s="7">
        <v>91</v>
      </c>
    </row>
    <row r="90" spans="1:12" x14ac:dyDescent="0.2">
      <c r="A90" s="6" t="s">
        <v>26</v>
      </c>
      <c r="B90" s="7">
        <v>4179</v>
      </c>
      <c r="C90" s="7">
        <v>135</v>
      </c>
      <c r="D90" s="7">
        <v>334</v>
      </c>
      <c r="E90" s="7">
        <v>16</v>
      </c>
      <c r="F90" s="7">
        <v>95</v>
      </c>
      <c r="G90" s="7">
        <v>259</v>
      </c>
      <c r="H90" s="7">
        <v>11</v>
      </c>
      <c r="I90" s="7">
        <v>96</v>
      </c>
      <c r="J90" s="7">
        <v>886</v>
      </c>
      <c r="K90" s="7">
        <v>90</v>
      </c>
      <c r="L90" s="7">
        <v>90</v>
      </c>
    </row>
    <row r="91" spans="1:12" x14ac:dyDescent="0.2">
      <c r="A91" s="6" t="s">
        <v>27</v>
      </c>
      <c r="B91" s="7">
        <v>4268</v>
      </c>
      <c r="C91" s="7">
        <v>142</v>
      </c>
      <c r="D91" s="7">
        <v>258</v>
      </c>
      <c r="E91" s="7">
        <v>24</v>
      </c>
      <c r="F91" s="7">
        <v>91</v>
      </c>
      <c r="G91" s="7">
        <v>220</v>
      </c>
      <c r="H91" s="7">
        <v>12</v>
      </c>
      <c r="I91" s="7">
        <v>94</v>
      </c>
      <c r="J91" s="7">
        <v>734</v>
      </c>
      <c r="K91" s="7">
        <v>85</v>
      </c>
      <c r="L91" s="7">
        <v>88</v>
      </c>
    </row>
    <row r="92" spans="1:12" x14ac:dyDescent="0.2">
      <c r="A92" s="6" t="s">
        <v>28</v>
      </c>
      <c r="B92" s="7">
        <v>6262</v>
      </c>
      <c r="C92" s="7">
        <v>202</v>
      </c>
      <c r="D92" s="7">
        <v>185</v>
      </c>
      <c r="E92" s="7">
        <v>19</v>
      </c>
      <c r="F92" s="7">
        <v>90</v>
      </c>
      <c r="G92" s="7">
        <v>256</v>
      </c>
      <c r="H92" s="7">
        <v>10</v>
      </c>
      <c r="I92" s="7">
        <v>96</v>
      </c>
      <c r="J92" s="7">
        <v>729</v>
      </c>
      <c r="K92" s="7">
        <v>53</v>
      </c>
      <c r="L92" s="7">
        <v>93</v>
      </c>
    </row>
    <row r="93" spans="1:12" x14ac:dyDescent="0.2">
      <c r="A93" s="6" t="s">
        <v>29</v>
      </c>
      <c r="B93" s="7">
        <v>4816</v>
      </c>
      <c r="C93" s="7">
        <v>161</v>
      </c>
      <c r="D93" s="7">
        <v>223</v>
      </c>
      <c r="E93" s="7">
        <v>41</v>
      </c>
      <c r="F93" s="7">
        <v>82</v>
      </c>
      <c r="G93" s="7">
        <v>247</v>
      </c>
      <c r="H93" s="7">
        <v>9</v>
      </c>
      <c r="I93" s="7">
        <v>96</v>
      </c>
      <c r="J93" s="7">
        <v>695</v>
      </c>
      <c r="K93" s="7">
        <v>51</v>
      </c>
      <c r="L93" s="7">
        <v>93</v>
      </c>
    </row>
    <row r="94" spans="1:12" ht="13.5" thickBot="1" x14ac:dyDescent="0.25">
      <c r="A94" s="6" t="s">
        <v>30</v>
      </c>
      <c r="B94" s="7">
        <v>6620</v>
      </c>
      <c r="C94" s="7">
        <f>(B94/31)</f>
        <v>213.54838709677421</v>
      </c>
      <c r="D94" s="7">
        <v>250</v>
      </c>
      <c r="E94" s="7">
        <v>35</v>
      </c>
      <c r="F94" s="7">
        <v>86</v>
      </c>
      <c r="G94" s="7">
        <v>333</v>
      </c>
      <c r="H94" s="7">
        <v>26</v>
      </c>
      <c r="I94" s="7">
        <v>92</v>
      </c>
      <c r="J94" s="7">
        <v>759</v>
      </c>
      <c r="K94" s="7">
        <v>86</v>
      </c>
      <c r="L94" s="7">
        <v>89</v>
      </c>
    </row>
    <row r="95" spans="1:12" ht="14.25" thickTop="1" thickBot="1" x14ac:dyDescent="0.25">
      <c r="A95" s="8" t="s">
        <v>43</v>
      </c>
      <c r="B95" s="9">
        <f t="shared" ref="B95:J95" si="8">SUM(B83:B94)</f>
        <v>64854</v>
      </c>
      <c r="C95" s="9">
        <f t="shared" si="8"/>
        <v>2132.5483870967741</v>
      </c>
      <c r="D95" s="9">
        <f t="shared" si="8"/>
        <v>3397</v>
      </c>
      <c r="E95" s="9">
        <f>SUM(E83:E94)</f>
        <v>416</v>
      </c>
      <c r="F95" s="9">
        <f>SUM(F83:F94)</f>
        <v>1049</v>
      </c>
      <c r="G95" s="9">
        <f>SUM(G83:G94)</f>
        <v>3677</v>
      </c>
      <c r="H95" s="9">
        <f>SUM(H83:H94)</f>
        <v>175</v>
      </c>
      <c r="I95" s="9">
        <f>SUM(I83:I94)</f>
        <v>1141</v>
      </c>
      <c r="J95" s="9">
        <f t="shared" si="8"/>
        <v>9330</v>
      </c>
      <c r="K95" s="9">
        <f>SUM(K83:K94)</f>
        <v>953</v>
      </c>
      <c r="L95" s="9">
        <f>SUM(L83:L94)</f>
        <v>1077</v>
      </c>
    </row>
    <row r="96" spans="1:12" ht="14.25" thickTop="1" thickBot="1" x14ac:dyDescent="0.25">
      <c r="A96" s="15" t="s">
        <v>44</v>
      </c>
      <c r="B96" s="10">
        <f t="shared" ref="B96:J96" si="9">AVERAGE(B83:B94)</f>
        <v>5404.5</v>
      </c>
      <c r="C96" s="10">
        <f t="shared" si="9"/>
        <v>177.71236559139786</v>
      </c>
      <c r="D96" s="10">
        <f t="shared" si="9"/>
        <v>283.08333333333331</v>
      </c>
      <c r="E96" s="10">
        <f>AVERAGE(E83:E94)</f>
        <v>34.666666666666664</v>
      </c>
      <c r="F96" s="10">
        <f>AVERAGE(F83:F94)</f>
        <v>87.416666666666671</v>
      </c>
      <c r="G96" s="10">
        <f>AVERAGE(G83:G94)</f>
        <v>306.41666666666669</v>
      </c>
      <c r="H96" s="10">
        <f>AVERAGE(H83:H94)</f>
        <v>14.583333333333334</v>
      </c>
      <c r="I96" s="10">
        <f>AVERAGE(I83:I94)</f>
        <v>95.083333333333329</v>
      </c>
      <c r="J96" s="10">
        <f t="shared" si="9"/>
        <v>777.5</v>
      </c>
      <c r="K96" s="10">
        <f>AVERAGE(K83:K94)</f>
        <v>79.416666666666671</v>
      </c>
      <c r="L96" s="10">
        <f>AVERAGE(L83:L94)</f>
        <v>89.75</v>
      </c>
    </row>
    <row r="97" spans="1:12" ht="13.5" thickTop="1" x14ac:dyDescent="0.2"/>
    <row r="98" spans="1:12" ht="13.5" thickBot="1" x14ac:dyDescent="0.25"/>
    <row r="99" spans="1:12" ht="13.5" thickTop="1" x14ac:dyDescent="0.2">
      <c r="A99" s="23" t="s">
        <v>5</v>
      </c>
      <c r="B99" s="12" t="s">
        <v>6</v>
      </c>
      <c r="C99" s="12" t="s">
        <v>6</v>
      </c>
      <c r="D99" s="12" t="s">
        <v>7</v>
      </c>
      <c r="E99" s="12" t="s">
        <v>8</v>
      </c>
      <c r="F99" s="16" t="s">
        <v>2</v>
      </c>
      <c r="G99" s="12" t="s">
        <v>9</v>
      </c>
      <c r="H99" s="12" t="s">
        <v>10</v>
      </c>
      <c r="I99" s="16" t="s">
        <v>3</v>
      </c>
      <c r="J99" s="12" t="s">
        <v>11</v>
      </c>
      <c r="K99" s="12" t="s">
        <v>12</v>
      </c>
      <c r="L99" s="16" t="s">
        <v>13</v>
      </c>
    </row>
    <row r="100" spans="1:12" ht="13.5" thickBot="1" x14ac:dyDescent="0.25">
      <c r="A100" s="19" t="s">
        <v>45</v>
      </c>
      <c r="B100" s="13" t="s">
        <v>15</v>
      </c>
      <c r="C100" s="14" t="s">
        <v>16</v>
      </c>
      <c r="D100" s="13" t="s">
        <v>17</v>
      </c>
      <c r="E100" s="13" t="s">
        <v>17</v>
      </c>
      <c r="F100" s="17" t="s">
        <v>18</v>
      </c>
      <c r="G100" s="13" t="s">
        <v>17</v>
      </c>
      <c r="H100" s="13" t="s">
        <v>17</v>
      </c>
      <c r="I100" s="17" t="s">
        <v>18</v>
      </c>
      <c r="J100" s="13" t="s">
        <v>17</v>
      </c>
      <c r="K100" s="13" t="s">
        <v>17</v>
      </c>
      <c r="L100" s="17" t="s">
        <v>18</v>
      </c>
    </row>
    <row r="101" spans="1:12" ht="13.5" thickTop="1" x14ac:dyDescent="0.2">
      <c r="A101" s="6" t="s">
        <v>19</v>
      </c>
      <c r="B101" s="7">
        <v>4290</v>
      </c>
      <c r="C101" s="7">
        <v>138</v>
      </c>
      <c r="D101" s="7">
        <v>281</v>
      </c>
      <c r="E101" s="7">
        <v>57</v>
      </c>
      <c r="F101" s="7">
        <v>80</v>
      </c>
      <c r="G101" s="7">
        <v>373</v>
      </c>
      <c r="H101" s="7">
        <v>42</v>
      </c>
      <c r="I101" s="7">
        <v>89</v>
      </c>
      <c r="J101" s="7">
        <v>883</v>
      </c>
      <c r="K101" s="7">
        <v>138</v>
      </c>
      <c r="L101" s="7">
        <v>84</v>
      </c>
    </row>
    <row r="102" spans="1:12" x14ac:dyDescent="0.2">
      <c r="A102" s="6" t="s">
        <v>20</v>
      </c>
      <c r="B102" s="7">
        <v>5809</v>
      </c>
      <c r="C102" s="7">
        <v>200</v>
      </c>
      <c r="D102" s="7">
        <v>282</v>
      </c>
      <c r="E102" s="7">
        <v>24</v>
      </c>
      <c r="F102" s="7">
        <v>91</v>
      </c>
      <c r="G102" s="7">
        <v>402</v>
      </c>
      <c r="H102" s="7">
        <v>16</v>
      </c>
      <c r="I102" s="7">
        <v>96</v>
      </c>
      <c r="J102" s="7">
        <v>916</v>
      </c>
      <c r="K102" s="7">
        <v>59</v>
      </c>
      <c r="L102" s="7">
        <v>94</v>
      </c>
    </row>
    <row r="103" spans="1:12" x14ac:dyDescent="0.2">
      <c r="A103" s="6" t="s">
        <v>21</v>
      </c>
      <c r="B103" s="7">
        <v>5009</v>
      </c>
      <c r="C103" s="7">
        <v>162</v>
      </c>
      <c r="D103" s="7">
        <v>483</v>
      </c>
      <c r="E103" s="7">
        <v>25</v>
      </c>
      <c r="F103" s="7">
        <v>95</v>
      </c>
      <c r="G103" s="7">
        <v>322</v>
      </c>
      <c r="H103" s="7">
        <v>16</v>
      </c>
      <c r="I103" s="7">
        <v>95</v>
      </c>
      <c r="J103" s="7">
        <v>967</v>
      </c>
      <c r="K103" s="7">
        <v>80</v>
      </c>
      <c r="L103" s="7">
        <v>92</v>
      </c>
    </row>
    <row r="104" spans="1:12" x14ac:dyDescent="0.2">
      <c r="A104" s="6" t="s">
        <v>22</v>
      </c>
      <c r="B104" s="7">
        <v>5105</v>
      </c>
      <c r="C104" s="7">
        <v>170</v>
      </c>
      <c r="D104" s="7">
        <v>315</v>
      </c>
      <c r="E104" s="7">
        <v>24</v>
      </c>
      <c r="F104" s="7">
        <v>92</v>
      </c>
      <c r="G104" s="7">
        <v>256</v>
      </c>
      <c r="H104" s="7">
        <v>14</v>
      </c>
      <c r="I104" s="7">
        <v>95</v>
      </c>
      <c r="J104" s="7">
        <v>809</v>
      </c>
      <c r="K104" s="7">
        <v>69</v>
      </c>
      <c r="L104" s="7">
        <v>92</v>
      </c>
    </row>
    <row r="105" spans="1:12" x14ac:dyDescent="0.2">
      <c r="A105" s="6" t="s">
        <v>23</v>
      </c>
      <c r="B105" s="7">
        <v>7961</v>
      </c>
      <c r="C105" s="7">
        <v>257</v>
      </c>
      <c r="D105" s="7">
        <v>284</v>
      </c>
      <c r="E105" s="7">
        <v>25</v>
      </c>
      <c r="F105" s="7">
        <v>91</v>
      </c>
      <c r="G105" s="7">
        <v>273</v>
      </c>
      <c r="H105" s="7">
        <v>16</v>
      </c>
      <c r="I105" s="7">
        <v>94</v>
      </c>
      <c r="J105" s="7">
        <v>706</v>
      </c>
      <c r="K105" s="7">
        <v>84</v>
      </c>
      <c r="L105" s="7">
        <v>88</v>
      </c>
    </row>
    <row r="106" spans="1:12" x14ac:dyDescent="0.2">
      <c r="A106" s="6" t="s">
        <v>24</v>
      </c>
      <c r="B106" s="7">
        <v>4011</v>
      </c>
      <c r="C106" s="7">
        <v>134</v>
      </c>
      <c r="D106" s="7">
        <v>429</v>
      </c>
      <c r="E106" s="7">
        <v>27</v>
      </c>
      <c r="F106" s="7">
        <v>94</v>
      </c>
      <c r="G106" s="7">
        <v>368</v>
      </c>
      <c r="H106" s="7">
        <v>13</v>
      </c>
      <c r="I106" s="7">
        <v>97</v>
      </c>
      <c r="J106" s="7">
        <v>1047</v>
      </c>
      <c r="K106" s="7">
        <v>79</v>
      </c>
      <c r="L106" s="7">
        <v>93</v>
      </c>
    </row>
    <row r="107" spans="1:12" x14ac:dyDescent="0.2">
      <c r="A107" s="6" t="s">
        <v>25</v>
      </c>
      <c r="B107" s="7">
        <v>4127</v>
      </c>
      <c r="C107" s="7">
        <v>133</v>
      </c>
      <c r="D107" s="7">
        <v>245</v>
      </c>
      <c r="E107" s="7">
        <v>9</v>
      </c>
      <c r="F107" s="7">
        <v>96</v>
      </c>
      <c r="G107" s="7">
        <v>258</v>
      </c>
      <c r="H107" s="7">
        <v>7</v>
      </c>
      <c r="I107" s="7">
        <v>97</v>
      </c>
      <c r="J107" s="7">
        <v>692</v>
      </c>
      <c r="K107" s="7">
        <v>47</v>
      </c>
      <c r="L107" s="7">
        <v>93</v>
      </c>
    </row>
    <row r="108" spans="1:12" x14ac:dyDescent="0.2">
      <c r="A108" s="6" t="s">
        <v>26</v>
      </c>
      <c r="B108" s="7">
        <v>3848</v>
      </c>
      <c r="C108" s="7">
        <v>124</v>
      </c>
      <c r="D108" s="7">
        <v>674</v>
      </c>
      <c r="E108" s="7">
        <v>24</v>
      </c>
      <c r="F108" s="7">
        <v>97</v>
      </c>
      <c r="G108" s="7">
        <v>297</v>
      </c>
      <c r="H108" s="7">
        <v>17</v>
      </c>
      <c r="I108" s="7">
        <v>94</v>
      </c>
      <c r="J108" s="7">
        <v>1245</v>
      </c>
      <c r="K108" s="7">
        <v>63</v>
      </c>
      <c r="L108" s="7">
        <v>95</v>
      </c>
    </row>
    <row r="109" spans="1:12" x14ac:dyDescent="0.2">
      <c r="A109" s="6" t="s">
        <v>27</v>
      </c>
      <c r="B109" s="7">
        <v>4336</v>
      </c>
      <c r="C109" s="7">
        <v>145</v>
      </c>
      <c r="D109" s="7">
        <v>262</v>
      </c>
      <c r="E109" s="7">
        <v>11</v>
      </c>
      <c r="F109" s="7">
        <v>96</v>
      </c>
      <c r="G109" s="7">
        <v>274</v>
      </c>
      <c r="H109" s="7">
        <v>10</v>
      </c>
      <c r="I109" s="7">
        <v>97</v>
      </c>
      <c r="J109" s="7">
        <v>678</v>
      </c>
      <c r="K109" s="7">
        <v>42</v>
      </c>
      <c r="L109" s="7">
        <v>94</v>
      </c>
    </row>
    <row r="110" spans="1:12" x14ac:dyDescent="0.2">
      <c r="A110" s="6" t="s">
        <v>28</v>
      </c>
      <c r="B110" s="7">
        <v>8377</v>
      </c>
      <c r="C110" s="7">
        <v>270</v>
      </c>
      <c r="D110" s="7">
        <v>316</v>
      </c>
      <c r="E110" s="7">
        <v>26</v>
      </c>
      <c r="F110" s="7">
        <v>92</v>
      </c>
      <c r="G110" s="7">
        <v>228</v>
      </c>
      <c r="H110" s="7">
        <v>9</v>
      </c>
      <c r="I110" s="7">
        <v>96</v>
      </c>
      <c r="J110" s="7">
        <v>662</v>
      </c>
      <c r="K110" s="7">
        <v>52</v>
      </c>
      <c r="L110" s="7">
        <v>92</v>
      </c>
    </row>
    <row r="111" spans="1:12" x14ac:dyDescent="0.2">
      <c r="A111" s="6" t="s">
        <v>29</v>
      </c>
      <c r="B111" s="7">
        <v>7897</v>
      </c>
      <c r="C111" s="7">
        <v>263</v>
      </c>
      <c r="D111" s="7">
        <v>218</v>
      </c>
      <c r="E111" s="7">
        <v>26</v>
      </c>
      <c r="F111" s="7">
        <v>88</v>
      </c>
      <c r="G111" s="7">
        <v>318</v>
      </c>
      <c r="H111" s="7">
        <v>21</v>
      </c>
      <c r="I111" s="7">
        <v>93</v>
      </c>
      <c r="J111" s="7">
        <v>672</v>
      </c>
      <c r="K111" s="7">
        <v>57</v>
      </c>
      <c r="L111" s="7">
        <v>91</v>
      </c>
    </row>
    <row r="112" spans="1:12" ht="13.5" thickBot="1" x14ac:dyDescent="0.25">
      <c r="A112" s="6" t="s">
        <v>30</v>
      </c>
      <c r="B112" s="7">
        <v>7114</v>
      </c>
      <c r="C112" s="7">
        <v>229</v>
      </c>
      <c r="D112" s="7">
        <v>259</v>
      </c>
      <c r="E112" s="7">
        <v>24</v>
      </c>
      <c r="F112" s="7">
        <v>91</v>
      </c>
      <c r="G112" s="7">
        <v>221</v>
      </c>
      <c r="H112" s="7">
        <v>16</v>
      </c>
      <c r="I112" s="7">
        <v>93</v>
      </c>
      <c r="J112" s="7">
        <v>631</v>
      </c>
      <c r="K112" s="7">
        <v>59</v>
      </c>
      <c r="L112" s="7">
        <v>91</v>
      </c>
    </row>
    <row r="113" spans="1:17" ht="14.25" thickTop="1" thickBot="1" x14ac:dyDescent="0.25">
      <c r="A113" s="8" t="s">
        <v>46</v>
      </c>
      <c r="B113" s="9">
        <f t="shared" ref="B113:J113" si="10">SUM(B101:B112)</f>
        <v>67884</v>
      </c>
      <c r="C113" s="9">
        <f t="shared" si="10"/>
        <v>2225</v>
      </c>
      <c r="D113" s="9">
        <f t="shared" si="10"/>
        <v>4048</v>
      </c>
      <c r="E113" s="9">
        <f>SUM(E101:E112)</f>
        <v>302</v>
      </c>
      <c r="F113" s="9">
        <f>SUM(F101:F112)</f>
        <v>1103</v>
      </c>
      <c r="G113" s="9">
        <f>SUM(G101:G112)</f>
        <v>3590</v>
      </c>
      <c r="H113" s="9">
        <f>SUM(H101:H112)</f>
        <v>197</v>
      </c>
      <c r="I113" s="9">
        <f>SUM(I101:I112)</f>
        <v>1136</v>
      </c>
      <c r="J113" s="9">
        <f t="shared" si="10"/>
        <v>9908</v>
      </c>
      <c r="K113" s="9">
        <f>SUM(K101:K112)</f>
        <v>829</v>
      </c>
      <c r="L113" s="9">
        <f>SUM(L101:L112)</f>
        <v>1099</v>
      </c>
    </row>
    <row r="114" spans="1:17" ht="14.25" thickTop="1" thickBot="1" x14ac:dyDescent="0.25">
      <c r="A114" s="15" t="s">
        <v>47</v>
      </c>
      <c r="B114" s="10">
        <f t="shared" ref="B114:J114" si="11">AVERAGE(B101:B112)</f>
        <v>5657</v>
      </c>
      <c r="C114" s="10">
        <f t="shared" si="11"/>
        <v>185.41666666666666</v>
      </c>
      <c r="D114" s="10">
        <f t="shared" si="11"/>
        <v>337.33333333333331</v>
      </c>
      <c r="E114" s="10">
        <f>AVERAGE(E101:E112)</f>
        <v>25.166666666666668</v>
      </c>
      <c r="F114" s="10">
        <f>AVERAGE(F101:F112)</f>
        <v>91.916666666666671</v>
      </c>
      <c r="G114" s="10">
        <f>AVERAGE(G101:G112)</f>
        <v>299.16666666666669</v>
      </c>
      <c r="H114" s="10">
        <f>AVERAGE(H101:H112)</f>
        <v>16.416666666666668</v>
      </c>
      <c r="I114" s="10">
        <f>AVERAGE(I101:I112)</f>
        <v>94.666666666666671</v>
      </c>
      <c r="J114" s="10">
        <f t="shared" si="11"/>
        <v>825.66666666666663</v>
      </c>
      <c r="K114" s="10">
        <f>AVERAGE(K101:K112)</f>
        <v>69.083333333333329</v>
      </c>
      <c r="L114" s="10">
        <f>AVERAGE(L101:L112)</f>
        <v>91.583333333333329</v>
      </c>
    </row>
    <row r="115" spans="1:17" ht="13.5" thickTop="1" x14ac:dyDescent="0.2"/>
    <row r="116" spans="1:17" ht="13.5" thickBot="1" x14ac:dyDescent="0.25"/>
    <row r="117" spans="1:17" ht="13.5" thickTop="1" x14ac:dyDescent="0.2">
      <c r="A117" s="23" t="s">
        <v>5</v>
      </c>
      <c r="B117" s="12" t="s">
        <v>6</v>
      </c>
      <c r="C117" s="12" t="s">
        <v>6</v>
      </c>
      <c r="D117" s="12" t="s">
        <v>7</v>
      </c>
      <c r="E117" s="12" t="s">
        <v>8</v>
      </c>
      <c r="F117" s="16" t="s">
        <v>2</v>
      </c>
      <c r="G117" s="12" t="s">
        <v>9</v>
      </c>
      <c r="H117" s="12" t="s">
        <v>10</v>
      </c>
      <c r="I117" s="16" t="s">
        <v>3</v>
      </c>
      <c r="J117" s="12" t="s">
        <v>11</v>
      </c>
      <c r="K117" s="12" t="s">
        <v>12</v>
      </c>
      <c r="L117" s="16" t="s">
        <v>13</v>
      </c>
      <c r="M117" s="35" t="s">
        <v>48</v>
      </c>
      <c r="N117" s="36" t="s">
        <v>49</v>
      </c>
      <c r="O117" s="37" t="s">
        <v>50</v>
      </c>
      <c r="P117" s="38" t="s">
        <v>48</v>
      </c>
      <c r="Q117" s="37" t="s">
        <v>48</v>
      </c>
    </row>
    <row r="118" spans="1:17" ht="13.5" thickBot="1" x14ac:dyDescent="0.25">
      <c r="A118" s="19" t="s">
        <v>51</v>
      </c>
      <c r="B118" s="13" t="s">
        <v>15</v>
      </c>
      <c r="C118" s="14" t="s">
        <v>16</v>
      </c>
      <c r="D118" s="13" t="s">
        <v>17</v>
      </c>
      <c r="E118" s="13" t="s">
        <v>17</v>
      </c>
      <c r="F118" s="17" t="s">
        <v>18</v>
      </c>
      <c r="G118" s="13" t="s">
        <v>17</v>
      </c>
      <c r="H118" s="13" t="s">
        <v>17</v>
      </c>
      <c r="I118" s="17" t="s">
        <v>18</v>
      </c>
      <c r="J118" s="13" t="s">
        <v>17</v>
      </c>
      <c r="K118" s="13" t="s">
        <v>17</v>
      </c>
      <c r="L118" s="17" t="s">
        <v>18</v>
      </c>
      <c r="M118" s="39" t="s">
        <v>6</v>
      </c>
      <c r="N118" s="40" t="s">
        <v>52</v>
      </c>
      <c r="O118" s="41" t="s">
        <v>53</v>
      </c>
      <c r="P118" s="42" t="s">
        <v>54</v>
      </c>
      <c r="Q118" s="41" t="s">
        <v>55</v>
      </c>
    </row>
    <row r="119" spans="1:17" ht="13.5" thickTop="1" x14ac:dyDescent="0.2">
      <c r="A119" s="6" t="s">
        <v>19</v>
      </c>
      <c r="B119" s="7">
        <v>7069</v>
      </c>
      <c r="C119" s="7">
        <v>228</v>
      </c>
      <c r="D119" s="7">
        <v>208</v>
      </c>
      <c r="E119" s="7">
        <v>35</v>
      </c>
      <c r="F119" s="7">
        <v>83</v>
      </c>
      <c r="G119" s="7">
        <v>356</v>
      </c>
      <c r="H119" s="7">
        <v>30</v>
      </c>
      <c r="I119" s="7">
        <v>92</v>
      </c>
      <c r="J119" s="7">
        <v>702</v>
      </c>
      <c r="K119" s="7">
        <v>111</v>
      </c>
      <c r="L119" s="7">
        <v>84</v>
      </c>
      <c r="M119" s="43">
        <f>C119/$C$2</f>
        <v>1.52</v>
      </c>
      <c r="N119" s="44">
        <f>(C119*D119)/1000</f>
        <v>47.423999999999999</v>
      </c>
      <c r="O119" s="45">
        <f>(N119)/$E$3</f>
        <v>0.79039999999999999</v>
      </c>
      <c r="P119" s="46">
        <f>(C119*G119)/1000</f>
        <v>81.168000000000006</v>
      </c>
      <c r="Q119" s="45">
        <f>(P119)/$G$3</f>
        <v>1.3528</v>
      </c>
    </row>
    <row r="120" spans="1:17" x14ac:dyDescent="0.2">
      <c r="A120" s="6" t="s">
        <v>20</v>
      </c>
      <c r="B120" s="7">
        <v>5694</v>
      </c>
      <c r="C120" s="7">
        <v>203</v>
      </c>
      <c r="D120" s="7">
        <v>281</v>
      </c>
      <c r="E120" s="7">
        <v>31</v>
      </c>
      <c r="F120" s="7">
        <v>89</v>
      </c>
      <c r="G120" s="7">
        <v>281</v>
      </c>
      <c r="H120" s="7">
        <v>15</v>
      </c>
      <c r="I120" s="7">
        <v>95</v>
      </c>
      <c r="J120" s="7">
        <v>693</v>
      </c>
      <c r="K120" s="7">
        <v>77</v>
      </c>
      <c r="L120" s="7">
        <v>89</v>
      </c>
      <c r="M120" s="43">
        <f>C120/$C$2</f>
        <v>1.3533333333333333</v>
      </c>
      <c r="N120" s="44">
        <f>(C120*D120)/1000</f>
        <v>57.042999999999999</v>
      </c>
      <c r="O120" s="45">
        <f t="shared" ref="O120:O132" si="12">(N120)/$E$3</f>
        <v>0.95071666666666665</v>
      </c>
      <c r="P120" s="46">
        <f>(C120*G120)/1000</f>
        <v>57.042999999999999</v>
      </c>
      <c r="Q120" s="45">
        <f t="shared" ref="Q120:Q132" si="13">(P120)/$G$3</f>
        <v>0.95071666666666665</v>
      </c>
    </row>
    <row r="121" spans="1:17" x14ac:dyDescent="0.2">
      <c r="A121" s="6" t="s">
        <v>21</v>
      </c>
      <c r="B121" s="7">
        <v>5897</v>
      </c>
      <c r="C121" s="7">
        <v>190</v>
      </c>
      <c r="D121" s="7">
        <v>283</v>
      </c>
      <c r="E121" s="7">
        <v>36</v>
      </c>
      <c r="F121" s="7">
        <v>87</v>
      </c>
      <c r="G121" s="7">
        <v>384</v>
      </c>
      <c r="H121" s="7">
        <v>20</v>
      </c>
      <c r="I121" s="7">
        <v>95</v>
      </c>
      <c r="J121" s="7">
        <v>849</v>
      </c>
      <c r="K121" s="7">
        <v>103</v>
      </c>
      <c r="L121" s="7">
        <v>88</v>
      </c>
      <c r="M121" s="43">
        <f>C121/$C$2</f>
        <v>1.2666666666666666</v>
      </c>
      <c r="N121" s="44">
        <f>(C121*D121)/1000</f>
        <v>53.77</v>
      </c>
      <c r="O121" s="45">
        <f t="shared" si="12"/>
        <v>0.89616666666666667</v>
      </c>
      <c r="P121" s="46">
        <f>(C121*G121)/1000</f>
        <v>72.959999999999994</v>
      </c>
      <c r="Q121" s="45">
        <f t="shared" si="13"/>
        <v>1.216</v>
      </c>
    </row>
    <row r="122" spans="1:17" x14ac:dyDescent="0.2">
      <c r="A122" s="6" t="s">
        <v>22</v>
      </c>
      <c r="B122" s="7">
        <v>7152</v>
      </c>
      <c r="C122" s="7">
        <v>238</v>
      </c>
      <c r="D122" s="7">
        <v>171</v>
      </c>
      <c r="E122" s="7">
        <v>37</v>
      </c>
      <c r="F122" s="7">
        <v>78</v>
      </c>
      <c r="G122" s="7">
        <v>267</v>
      </c>
      <c r="H122" s="7">
        <v>23</v>
      </c>
      <c r="I122" s="7">
        <v>91</v>
      </c>
      <c r="J122" s="7">
        <v>595</v>
      </c>
      <c r="K122" s="7">
        <v>76</v>
      </c>
      <c r="L122" s="7">
        <v>87</v>
      </c>
      <c r="M122" s="43">
        <f>C122/$C$2</f>
        <v>1.5866666666666667</v>
      </c>
      <c r="N122" s="44">
        <f>(C122*D122)/1000</f>
        <v>40.698</v>
      </c>
      <c r="O122" s="45">
        <f t="shared" si="12"/>
        <v>0.67830000000000001</v>
      </c>
      <c r="P122" s="46">
        <f>(C122*G122)/1000</f>
        <v>63.545999999999999</v>
      </c>
      <c r="Q122" s="45">
        <f t="shared" si="13"/>
        <v>1.0590999999999999</v>
      </c>
    </row>
    <row r="123" spans="1:17" x14ac:dyDescent="0.2">
      <c r="A123" s="6" t="s">
        <v>23</v>
      </c>
      <c r="B123" s="7">
        <v>5451</v>
      </c>
      <c r="C123" s="7">
        <v>176</v>
      </c>
      <c r="D123" s="7">
        <v>249</v>
      </c>
      <c r="E123" s="7">
        <v>25</v>
      </c>
      <c r="F123" s="7">
        <v>90</v>
      </c>
      <c r="G123" s="7">
        <v>338</v>
      </c>
      <c r="H123" s="7">
        <v>15</v>
      </c>
      <c r="I123" s="7">
        <v>95</v>
      </c>
      <c r="J123" s="7">
        <v>758</v>
      </c>
      <c r="K123" s="7">
        <v>60</v>
      </c>
      <c r="L123" s="7">
        <v>92</v>
      </c>
      <c r="M123" s="43">
        <f>C123/$C$2</f>
        <v>1.1733333333333333</v>
      </c>
      <c r="N123" s="44">
        <f>(C123*D123)/1000</f>
        <v>43.823999999999998</v>
      </c>
      <c r="O123" s="45">
        <f t="shared" si="12"/>
        <v>0.73039999999999994</v>
      </c>
      <c r="P123" s="46">
        <f>(C123*G123)/1000</f>
        <v>59.488</v>
      </c>
      <c r="Q123" s="45">
        <f t="shared" si="13"/>
        <v>0.99146666666666661</v>
      </c>
    </row>
    <row r="124" spans="1:17" x14ac:dyDescent="0.2">
      <c r="A124" s="6" t="s">
        <v>24</v>
      </c>
      <c r="B124" s="7">
        <v>4795</v>
      </c>
      <c r="C124" s="7">
        <v>160</v>
      </c>
      <c r="D124" s="7">
        <v>199</v>
      </c>
      <c r="E124" s="7">
        <v>35</v>
      </c>
      <c r="F124" s="7">
        <v>83</v>
      </c>
      <c r="G124" s="7">
        <v>249</v>
      </c>
      <c r="H124" s="7">
        <v>20</v>
      </c>
      <c r="I124" s="7">
        <v>92</v>
      </c>
      <c r="J124" s="7">
        <v>560</v>
      </c>
      <c r="K124" s="7">
        <v>77</v>
      </c>
      <c r="L124" s="7">
        <v>86</v>
      </c>
      <c r="M124" s="43">
        <f>C124/$C$2</f>
        <v>1.0666666666666667</v>
      </c>
      <c r="N124" s="44">
        <f>(C124*D124)/1000</f>
        <v>31.84</v>
      </c>
      <c r="O124" s="45">
        <f t="shared" si="12"/>
        <v>0.53066666666666662</v>
      </c>
      <c r="P124" s="46">
        <f>(C124*G124)/1000</f>
        <v>39.840000000000003</v>
      </c>
      <c r="Q124" s="45">
        <f t="shared" si="13"/>
        <v>0.66400000000000003</v>
      </c>
    </row>
    <row r="125" spans="1:17" x14ac:dyDescent="0.2">
      <c r="A125" s="6" t="s">
        <v>25</v>
      </c>
      <c r="B125" s="7">
        <v>6069</v>
      </c>
      <c r="C125" s="7">
        <v>196</v>
      </c>
      <c r="D125" s="7">
        <v>236</v>
      </c>
      <c r="E125" s="7">
        <v>32</v>
      </c>
      <c r="F125" s="7">
        <v>87</v>
      </c>
      <c r="G125" s="7">
        <v>177</v>
      </c>
      <c r="H125" s="7">
        <v>24</v>
      </c>
      <c r="I125" s="7">
        <v>86</v>
      </c>
      <c r="J125" s="7">
        <v>492</v>
      </c>
      <c r="K125" s="7">
        <v>65</v>
      </c>
      <c r="L125" s="7">
        <v>87</v>
      </c>
      <c r="M125" s="43">
        <f>C125/$C$2</f>
        <v>1.3066666666666666</v>
      </c>
      <c r="N125" s="44">
        <f>(C125*D125)/1000</f>
        <v>46.256</v>
      </c>
      <c r="O125" s="45">
        <f t="shared" si="12"/>
        <v>0.77093333333333336</v>
      </c>
      <c r="P125" s="46">
        <f>(C125*G125)/1000</f>
        <v>34.692</v>
      </c>
      <c r="Q125" s="45">
        <f t="shared" si="13"/>
        <v>0.57820000000000005</v>
      </c>
    </row>
    <row r="126" spans="1:17" x14ac:dyDescent="0.2">
      <c r="A126" s="6" t="s">
        <v>26</v>
      </c>
      <c r="B126" s="7">
        <v>5799</v>
      </c>
      <c r="C126" s="7">
        <v>187</v>
      </c>
      <c r="D126" s="7">
        <v>306</v>
      </c>
      <c r="E126" s="7">
        <v>28</v>
      </c>
      <c r="F126" s="7">
        <v>91</v>
      </c>
      <c r="G126" s="7">
        <v>307</v>
      </c>
      <c r="H126" s="7">
        <v>14</v>
      </c>
      <c r="I126" s="7">
        <v>96</v>
      </c>
      <c r="J126" s="7">
        <v>788</v>
      </c>
      <c r="K126" s="7">
        <v>55</v>
      </c>
      <c r="L126" s="7">
        <v>93</v>
      </c>
      <c r="M126" s="43">
        <f>C126/$C$2</f>
        <v>1.2466666666666666</v>
      </c>
      <c r="N126" s="44">
        <f>(C126*D126)/1000</f>
        <v>57.222000000000001</v>
      </c>
      <c r="O126" s="45">
        <f t="shared" si="12"/>
        <v>0.95369999999999999</v>
      </c>
      <c r="P126" s="46">
        <f>(C126*G126)/1000</f>
        <v>57.408999999999999</v>
      </c>
      <c r="Q126" s="45">
        <f t="shared" si="13"/>
        <v>0.95681666666666665</v>
      </c>
    </row>
    <row r="127" spans="1:17" x14ac:dyDescent="0.2">
      <c r="A127" s="6" t="s">
        <v>27</v>
      </c>
      <c r="B127" s="7">
        <v>6350</v>
      </c>
      <c r="C127" s="7">
        <v>212</v>
      </c>
      <c r="D127" s="7">
        <v>165</v>
      </c>
      <c r="E127" s="7">
        <v>24</v>
      </c>
      <c r="F127" s="7">
        <v>86</v>
      </c>
      <c r="G127" s="7">
        <v>194</v>
      </c>
      <c r="H127" s="7">
        <v>13</v>
      </c>
      <c r="I127" s="7">
        <v>93</v>
      </c>
      <c r="J127" s="7">
        <v>476</v>
      </c>
      <c r="K127" s="7">
        <v>42</v>
      </c>
      <c r="L127" s="7">
        <v>91</v>
      </c>
      <c r="M127" s="43">
        <f>C127/$C$2</f>
        <v>1.4133333333333333</v>
      </c>
      <c r="N127" s="44">
        <f>(C127*D127)/1000</f>
        <v>34.979999999999997</v>
      </c>
      <c r="O127" s="45">
        <f t="shared" si="12"/>
        <v>0.58299999999999996</v>
      </c>
      <c r="P127" s="46">
        <f>(C127*G127)/1000</f>
        <v>41.128</v>
      </c>
      <c r="Q127" s="45">
        <f t="shared" si="13"/>
        <v>0.68546666666666667</v>
      </c>
    </row>
    <row r="128" spans="1:17" x14ac:dyDescent="0.2">
      <c r="A128" s="6" t="s">
        <v>28</v>
      </c>
      <c r="B128" s="7">
        <v>7256</v>
      </c>
      <c r="C128" s="7">
        <v>234</v>
      </c>
      <c r="D128" s="7">
        <v>216</v>
      </c>
      <c r="E128" s="7">
        <v>13</v>
      </c>
      <c r="F128" s="7">
        <v>94</v>
      </c>
      <c r="G128" s="7">
        <v>239</v>
      </c>
      <c r="H128" s="7">
        <v>7</v>
      </c>
      <c r="I128" s="7">
        <v>97</v>
      </c>
      <c r="J128" s="7">
        <v>486</v>
      </c>
      <c r="K128" s="7">
        <v>27</v>
      </c>
      <c r="L128" s="7">
        <v>94</v>
      </c>
      <c r="M128" s="43">
        <f>C128/$C$2</f>
        <v>1.56</v>
      </c>
      <c r="N128" s="44">
        <f>(C128*D128)/1000</f>
        <v>50.543999999999997</v>
      </c>
      <c r="O128" s="45">
        <f t="shared" si="12"/>
        <v>0.84239999999999993</v>
      </c>
      <c r="P128" s="46">
        <f>(C128*G128)/1000</f>
        <v>55.926000000000002</v>
      </c>
      <c r="Q128" s="45">
        <f t="shared" si="13"/>
        <v>0.93210000000000004</v>
      </c>
    </row>
    <row r="129" spans="1:17" x14ac:dyDescent="0.2">
      <c r="A129" s="6" t="s">
        <v>29</v>
      </c>
      <c r="B129" s="7">
        <v>6209</v>
      </c>
      <c r="C129" s="7">
        <v>207</v>
      </c>
      <c r="D129" s="7">
        <v>272</v>
      </c>
      <c r="E129" s="7">
        <v>18</v>
      </c>
      <c r="F129" s="7">
        <v>93</v>
      </c>
      <c r="G129" s="7">
        <v>322</v>
      </c>
      <c r="H129" s="7">
        <v>7</v>
      </c>
      <c r="I129" s="7">
        <v>98</v>
      </c>
      <c r="J129" s="7">
        <v>787</v>
      </c>
      <c r="K129" s="7">
        <v>45</v>
      </c>
      <c r="L129" s="7">
        <v>94</v>
      </c>
      <c r="M129" s="43">
        <f>C129/$C$2</f>
        <v>1.38</v>
      </c>
      <c r="N129" s="44">
        <f>(C129*D129)/1000</f>
        <v>56.304000000000002</v>
      </c>
      <c r="O129" s="45">
        <f t="shared" si="12"/>
        <v>0.93840000000000001</v>
      </c>
      <c r="P129" s="46">
        <f>(C129*G129)/1000</f>
        <v>66.653999999999996</v>
      </c>
      <c r="Q129" s="45">
        <f t="shared" si="13"/>
        <v>1.1109</v>
      </c>
    </row>
    <row r="130" spans="1:17" ht="13.5" thickBot="1" x14ac:dyDescent="0.25">
      <c r="A130" s="6" t="s">
        <v>30</v>
      </c>
      <c r="B130" s="7">
        <v>7363</v>
      </c>
      <c r="C130" s="7">
        <v>238</v>
      </c>
      <c r="D130" s="7">
        <v>271</v>
      </c>
      <c r="E130" s="7">
        <v>17</v>
      </c>
      <c r="F130" s="7">
        <v>94</v>
      </c>
      <c r="G130" s="7">
        <v>278</v>
      </c>
      <c r="H130" s="7">
        <v>8</v>
      </c>
      <c r="I130" s="7">
        <v>97</v>
      </c>
      <c r="J130" s="7">
        <v>652</v>
      </c>
      <c r="K130" s="7">
        <v>37</v>
      </c>
      <c r="L130" s="7">
        <v>94</v>
      </c>
      <c r="M130" s="43">
        <f>C130/$C$2</f>
        <v>1.5866666666666667</v>
      </c>
      <c r="N130" s="44">
        <f>(C130*D130)/1000</f>
        <v>64.498000000000005</v>
      </c>
      <c r="O130" s="45">
        <f t="shared" si="12"/>
        <v>1.0749666666666668</v>
      </c>
      <c r="P130" s="46">
        <f>(C130*G130)/1000</f>
        <v>66.164000000000001</v>
      </c>
      <c r="Q130" s="45">
        <f t="shared" si="13"/>
        <v>1.1027333333333333</v>
      </c>
    </row>
    <row r="131" spans="1:17" ht="14.25" thickTop="1" thickBot="1" x14ac:dyDescent="0.25">
      <c r="A131" s="8" t="s">
        <v>56</v>
      </c>
      <c r="B131" s="9">
        <f t="shared" ref="B131:J131" si="14">SUM(B119:B130)</f>
        <v>75104</v>
      </c>
      <c r="C131" s="9">
        <f t="shared" si="14"/>
        <v>2469</v>
      </c>
      <c r="D131" s="9">
        <f t="shared" si="14"/>
        <v>2857</v>
      </c>
      <c r="E131" s="9">
        <f>SUM(E119:E130)</f>
        <v>331</v>
      </c>
      <c r="F131" s="9">
        <f>SUM(F119:F130)</f>
        <v>1055</v>
      </c>
      <c r="G131" s="9">
        <f>SUM(G119:G130)</f>
        <v>3392</v>
      </c>
      <c r="H131" s="9">
        <f>SUM(H119:H130)</f>
        <v>196</v>
      </c>
      <c r="I131" s="9">
        <f>SUM(I119:I130)</f>
        <v>1127</v>
      </c>
      <c r="J131" s="9">
        <f t="shared" si="14"/>
        <v>7838</v>
      </c>
      <c r="K131" s="9">
        <f>SUM(K119:K130)</f>
        <v>775</v>
      </c>
      <c r="L131" s="9">
        <f>SUM(L119:L130)</f>
        <v>1079</v>
      </c>
      <c r="M131" s="47"/>
      <c r="N131" s="48"/>
      <c r="O131" s="49"/>
      <c r="P131" s="50"/>
      <c r="Q131" s="49"/>
    </row>
    <row r="132" spans="1:17" ht="14.25" thickTop="1" thickBot="1" x14ac:dyDescent="0.25">
      <c r="A132" s="15" t="s">
        <v>57</v>
      </c>
      <c r="B132" s="10">
        <f t="shared" ref="B132:J132" si="15">AVERAGE(B119:B130)</f>
        <v>6258.666666666667</v>
      </c>
      <c r="C132" s="10">
        <f t="shared" si="15"/>
        <v>205.75</v>
      </c>
      <c r="D132" s="10">
        <f t="shared" si="15"/>
        <v>238.08333333333334</v>
      </c>
      <c r="E132" s="10">
        <f>AVERAGE(E119:E130)</f>
        <v>27.583333333333332</v>
      </c>
      <c r="F132" s="10">
        <f>AVERAGE(F119:F130)</f>
        <v>87.916666666666671</v>
      </c>
      <c r="G132" s="10">
        <f>AVERAGE(G119:G130)</f>
        <v>282.66666666666669</v>
      </c>
      <c r="H132" s="10">
        <f>AVERAGE(H119:H130)</f>
        <v>16.333333333333332</v>
      </c>
      <c r="I132" s="10">
        <f>AVERAGE(I119:I130)</f>
        <v>93.916666666666671</v>
      </c>
      <c r="J132" s="10">
        <f t="shared" si="15"/>
        <v>653.16666666666663</v>
      </c>
      <c r="K132" s="10">
        <f>AVERAGE(K119:K130)</f>
        <v>64.583333333333329</v>
      </c>
      <c r="L132" s="10">
        <f>AVERAGE(L119:L130)</f>
        <v>89.916666666666671</v>
      </c>
      <c r="M132" s="51">
        <f>C132/$C$2</f>
        <v>1.3716666666666666</v>
      </c>
      <c r="N132" s="52">
        <f>(C132*D132)/1000</f>
        <v>48.985645833333336</v>
      </c>
      <c r="O132" s="53">
        <f t="shared" si="12"/>
        <v>0.81642743055555556</v>
      </c>
      <c r="P132" s="54">
        <f>(C132*G132)/1000</f>
        <v>58.158666666666669</v>
      </c>
      <c r="Q132" s="53">
        <f t="shared" si="13"/>
        <v>0.96931111111111112</v>
      </c>
    </row>
    <row r="133" spans="1:17" ht="13.5" thickTop="1" x14ac:dyDescent="0.2"/>
    <row r="134" spans="1:17" ht="13.5" thickBot="1" x14ac:dyDescent="0.25"/>
    <row r="135" spans="1:17" ht="13.5" thickTop="1" x14ac:dyDescent="0.2">
      <c r="A135" s="23" t="s">
        <v>5</v>
      </c>
      <c r="B135" s="12" t="s">
        <v>6</v>
      </c>
      <c r="C135" s="12" t="s">
        <v>6</v>
      </c>
      <c r="D135" s="12" t="s">
        <v>7</v>
      </c>
      <c r="E135" s="12" t="s">
        <v>8</v>
      </c>
      <c r="F135" s="16" t="s">
        <v>2</v>
      </c>
      <c r="G135" s="12" t="s">
        <v>9</v>
      </c>
      <c r="H135" s="12" t="s">
        <v>10</v>
      </c>
      <c r="I135" s="16" t="s">
        <v>3</v>
      </c>
      <c r="J135" s="12" t="s">
        <v>11</v>
      </c>
      <c r="K135" s="12" t="s">
        <v>12</v>
      </c>
      <c r="L135" s="16" t="s">
        <v>13</v>
      </c>
      <c r="M135" s="35" t="s">
        <v>48</v>
      </c>
      <c r="N135" s="36" t="s">
        <v>49</v>
      </c>
      <c r="O135" s="37" t="s">
        <v>50</v>
      </c>
      <c r="P135" s="38" t="s">
        <v>48</v>
      </c>
      <c r="Q135" s="37" t="s">
        <v>48</v>
      </c>
    </row>
    <row r="136" spans="1:17" ht="13.5" thickBot="1" x14ac:dyDescent="0.25">
      <c r="A136" s="19" t="s">
        <v>58</v>
      </c>
      <c r="B136" s="13" t="s">
        <v>15</v>
      </c>
      <c r="C136" s="14" t="s">
        <v>16</v>
      </c>
      <c r="D136" s="13" t="s">
        <v>17</v>
      </c>
      <c r="E136" s="13" t="s">
        <v>17</v>
      </c>
      <c r="F136" s="17" t="s">
        <v>18</v>
      </c>
      <c r="G136" s="13" t="s">
        <v>17</v>
      </c>
      <c r="H136" s="13" t="s">
        <v>17</v>
      </c>
      <c r="I136" s="17" t="s">
        <v>18</v>
      </c>
      <c r="J136" s="13" t="s">
        <v>17</v>
      </c>
      <c r="K136" s="13" t="s">
        <v>17</v>
      </c>
      <c r="L136" s="17" t="s">
        <v>18</v>
      </c>
      <c r="M136" s="39" t="s">
        <v>6</v>
      </c>
      <c r="N136" s="40" t="s">
        <v>52</v>
      </c>
      <c r="O136" s="41" t="s">
        <v>53</v>
      </c>
      <c r="P136" s="42" t="s">
        <v>54</v>
      </c>
      <c r="Q136" s="41" t="s">
        <v>55</v>
      </c>
    </row>
    <row r="137" spans="1:17" ht="13.5" thickTop="1" x14ac:dyDescent="0.2">
      <c r="A137" s="6" t="s">
        <v>19</v>
      </c>
      <c r="B137" s="7">
        <v>8651</v>
      </c>
      <c r="C137" s="7">
        <v>279</v>
      </c>
      <c r="D137" s="7">
        <v>249</v>
      </c>
      <c r="E137" s="7">
        <v>33</v>
      </c>
      <c r="F137" s="7">
        <v>87</v>
      </c>
      <c r="G137" s="7">
        <v>304</v>
      </c>
      <c r="H137" s="7">
        <v>30</v>
      </c>
      <c r="I137" s="7">
        <v>90</v>
      </c>
      <c r="J137" s="7">
        <v>751</v>
      </c>
      <c r="K137" s="7">
        <v>123</v>
      </c>
      <c r="L137" s="7">
        <v>84</v>
      </c>
      <c r="M137" s="43">
        <f>C137/$C$2</f>
        <v>1.86</v>
      </c>
      <c r="N137" s="44">
        <f>(C137*D137)/1000</f>
        <v>69.471000000000004</v>
      </c>
      <c r="O137" s="45">
        <f>(N137)/$E$3</f>
        <v>1.15785</v>
      </c>
      <c r="P137" s="46">
        <f>(C137*G137)/1000</f>
        <v>84.816000000000003</v>
      </c>
      <c r="Q137" s="45">
        <f>(P137)/$G$3</f>
        <v>1.4136</v>
      </c>
    </row>
    <row r="138" spans="1:17" x14ac:dyDescent="0.2">
      <c r="A138" s="6" t="s">
        <v>20</v>
      </c>
      <c r="B138" s="7">
        <v>5526</v>
      </c>
      <c r="C138" s="7">
        <v>197</v>
      </c>
      <c r="D138" s="7">
        <v>201</v>
      </c>
      <c r="E138" s="7">
        <v>32</v>
      </c>
      <c r="F138" s="7">
        <v>84</v>
      </c>
      <c r="G138" s="7">
        <v>252</v>
      </c>
      <c r="H138" s="7">
        <v>24</v>
      </c>
      <c r="I138" s="7">
        <v>91</v>
      </c>
      <c r="J138" s="7">
        <v>541</v>
      </c>
      <c r="K138" s="7">
        <v>108</v>
      </c>
      <c r="L138" s="7">
        <v>80</v>
      </c>
      <c r="M138" s="43">
        <f>C138/$C$2</f>
        <v>1.3133333333333332</v>
      </c>
      <c r="N138" s="44">
        <f>(C138*D138)/1000</f>
        <v>39.597000000000001</v>
      </c>
      <c r="O138" s="45">
        <f t="shared" ref="O138:O150" si="16">(N138)/$E$3</f>
        <v>0.65995000000000004</v>
      </c>
      <c r="P138" s="46">
        <f>(C138*G138)/1000</f>
        <v>49.643999999999998</v>
      </c>
      <c r="Q138" s="45">
        <f t="shared" ref="Q138:Q150" si="17">(P138)/$G$3</f>
        <v>0.82740000000000002</v>
      </c>
    </row>
    <row r="139" spans="1:17" x14ac:dyDescent="0.2">
      <c r="A139" s="6" t="s">
        <v>21</v>
      </c>
      <c r="B139" s="7">
        <v>6984</v>
      </c>
      <c r="C139" s="7">
        <v>225</v>
      </c>
      <c r="D139" s="7">
        <v>569</v>
      </c>
      <c r="E139" s="7">
        <v>26</v>
      </c>
      <c r="F139" s="7">
        <v>96</v>
      </c>
      <c r="G139" s="7">
        <v>340</v>
      </c>
      <c r="H139" s="7">
        <v>9</v>
      </c>
      <c r="I139" s="7">
        <v>97</v>
      </c>
      <c r="J139" s="7">
        <v>724</v>
      </c>
      <c r="K139" s="7">
        <v>61</v>
      </c>
      <c r="L139" s="7">
        <v>92</v>
      </c>
      <c r="M139" s="43">
        <f>C139/$C$2</f>
        <v>1.5</v>
      </c>
      <c r="N139" s="44">
        <f>(C139*D139)/1000</f>
        <v>128.02500000000001</v>
      </c>
      <c r="O139" s="45">
        <f t="shared" si="16"/>
        <v>2.13375</v>
      </c>
      <c r="P139" s="46">
        <f>(C139*G139)/1000</f>
        <v>76.5</v>
      </c>
      <c r="Q139" s="45">
        <f t="shared" si="17"/>
        <v>1.2749999999999999</v>
      </c>
    </row>
    <row r="140" spans="1:17" x14ac:dyDescent="0.2">
      <c r="A140" s="6" t="s">
        <v>22</v>
      </c>
      <c r="B140" s="7">
        <v>7918</v>
      </c>
      <c r="C140" s="7">
        <v>264</v>
      </c>
      <c r="D140" s="7">
        <v>226</v>
      </c>
      <c r="E140" s="7">
        <v>22</v>
      </c>
      <c r="F140" s="7">
        <v>90</v>
      </c>
      <c r="G140" s="7">
        <v>256</v>
      </c>
      <c r="H140" s="7">
        <v>10</v>
      </c>
      <c r="I140" s="7">
        <v>96</v>
      </c>
      <c r="J140" s="7">
        <v>594</v>
      </c>
      <c r="K140" s="7">
        <v>49</v>
      </c>
      <c r="L140" s="7">
        <v>92</v>
      </c>
      <c r="M140" s="43">
        <f>C140/$C$2</f>
        <v>1.76</v>
      </c>
      <c r="N140" s="44">
        <f>(C140*D140)/1000</f>
        <v>59.664000000000001</v>
      </c>
      <c r="O140" s="45">
        <f t="shared" si="16"/>
        <v>0.99440000000000006</v>
      </c>
      <c r="P140" s="46">
        <f>(C140*G140)/1000</f>
        <v>67.584000000000003</v>
      </c>
      <c r="Q140" s="45">
        <f t="shared" si="17"/>
        <v>1.1264000000000001</v>
      </c>
    </row>
    <row r="141" spans="1:17" x14ac:dyDescent="0.2">
      <c r="A141" s="6" t="s">
        <v>23</v>
      </c>
      <c r="B141" s="7">
        <v>7043</v>
      </c>
      <c r="C141" s="7">
        <v>227</v>
      </c>
      <c r="D141" s="7">
        <v>222</v>
      </c>
      <c r="E141" s="7">
        <v>15</v>
      </c>
      <c r="F141" s="7">
        <v>93</v>
      </c>
      <c r="G141" s="7">
        <v>260</v>
      </c>
      <c r="H141" s="7">
        <v>6</v>
      </c>
      <c r="I141" s="7">
        <v>98</v>
      </c>
      <c r="J141" s="7">
        <v>489</v>
      </c>
      <c r="K141" s="7">
        <v>38</v>
      </c>
      <c r="L141" s="7">
        <v>92</v>
      </c>
      <c r="M141" s="43">
        <f>C141/$C$2</f>
        <v>1.5133333333333334</v>
      </c>
      <c r="N141" s="44">
        <f>(C141*D141)/1000</f>
        <v>50.393999999999998</v>
      </c>
      <c r="O141" s="45">
        <f t="shared" si="16"/>
        <v>0.83989999999999998</v>
      </c>
      <c r="P141" s="46">
        <f>(C141*G141)/1000</f>
        <v>59.02</v>
      </c>
      <c r="Q141" s="45">
        <f t="shared" si="17"/>
        <v>0.98366666666666669</v>
      </c>
    </row>
    <row r="142" spans="1:17" x14ac:dyDescent="0.2">
      <c r="A142" s="6" t="s">
        <v>24</v>
      </c>
      <c r="B142" s="7">
        <v>5966</v>
      </c>
      <c r="C142" s="7">
        <v>199</v>
      </c>
      <c r="D142" s="7">
        <v>238</v>
      </c>
      <c r="E142" s="7">
        <v>14</v>
      </c>
      <c r="F142" s="7">
        <v>94</v>
      </c>
      <c r="G142" s="7">
        <v>279</v>
      </c>
      <c r="H142" s="7">
        <v>6</v>
      </c>
      <c r="I142" s="7">
        <v>98</v>
      </c>
      <c r="J142" s="7">
        <v>628</v>
      </c>
      <c r="K142" s="7">
        <v>45</v>
      </c>
      <c r="L142" s="7">
        <v>93</v>
      </c>
      <c r="M142" s="43">
        <f>C142/$C$2</f>
        <v>1.3266666666666667</v>
      </c>
      <c r="N142" s="44">
        <f>(C142*D142)/1000</f>
        <v>47.362000000000002</v>
      </c>
      <c r="O142" s="45">
        <f t="shared" si="16"/>
        <v>0.78936666666666666</v>
      </c>
      <c r="P142" s="46">
        <f>(C142*G142)/1000</f>
        <v>55.521000000000001</v>
      </c>
      <c r="Q142" s="45">
        <f t="shared" si="17"/>
        <v>0.92535000000000001</v>
      </c>
    </row>
    <row r="143" spans="1:17" x14ac:dyDescent="0.2">
      <c r="A143" s="6" t="s">
        <v>25</v>
      </c>
      <c r="B143" s="7">
        <v>5013</v>
      </c>
      <c r="C143" s="7">
        <v>162</v>
      </c>
      <c r="D143" s="7">
        <v>216</v>
      </c>
      <c r="E143" s="7">
        <v>19</v>
      </c>
      <c r="F143" s="7">
        <v>91</v>
      </c>
      <c r="G143" s="7">
        <v>270</v>
      </c>
      <c r="H143" s="7">
        <v>10</v>
      </c>
      <c r="I143" s="7">
        <v>96</v>
      </c>
      <c r="J143" s="7">
        <v>601</v>
      </c>
      <c r="K143" s="7">
        <v>46</v>
      </c>
      <c r="L143" s="7">
        <v>92</v>
      </c>
      <c r="M143" s="43">
        <f>C143/$C$2</f>
        <v>1.08</v>
      </c>
      <c r="N143" s="44">
        <f>(C143*D143)/1000</f>
        <v>34.991999999999997</v>
      </c>
      <c r="O143" s="45">
        <f t="shared" si="16"/>
        <v>0.58319999999999994</v>
      </c>
      <c r="P143" s="46">
        <f>(C143*G143)/1000</f>
        <v>43.74</v>
      </c>
      <c r="Q143" s="45">
        <f t="shared" si="17"/>
        <v>0.72899999999999998</v>
      </c>
    </row>
    <row r="144" spans="1:17" x14ac:dyDescent="0.2">
      <c r="A144" s="6" t="s">
        <v>26</v>
      </c>
      <c r="B144" s="7">
        <v>5350</v>
      </c>
      <c r="C144" s="7">
        <v>173</v>
      </c>
      <c r="D144" s="7">
        <v>279</v>
      </c>
      <c r="E144" s="7">
        <v>25</v>
      </c>
      <c r="F144" s="7">
        <v>91</v>
      </c>
      <c r="G144" s="7">
        <v>259</v>
      </c>
      <c r="H144" s="7">
        <v>9</v>
      </c>
      <c r="I144" s="7">
        <v>97</v>
      </c>
      <c r="J144" s="7">
        <v>568</v>
      </c>
      <c r="K144" s="7">
        <v>50</v>
      </c>
      <c r="L144" s="7">
        <v>91</v>
      </c>
      <c r="M144" s="43">
        <f>C144/$C$2</f>
        <v>1.1533333333333333</v>
      </c>
      <c r="N144" s="44">
        <f>(C144*D144)/1000</f>
        <v>48.267000000000003</v>
      </c>
      <c r="O144" s="45">
        <f t="shared" si="16"/>
        <v>0.80445</v>
      </c>
      <c r="P144" s="46">
        <f>(C144*G144)/1000</f>
        <v>44.807000000000002</v>
      </c>
      <c r="Q144" s="45">
        <f t="shared" si="17"/>
        <v>0.74678333333333335</v>
      </c>
    </row>
    <row r="145" spans="1:17" x14ac:dyDescent="0.2">
      <c r="A145" s="6" t="s">
        <v>27</v>
      </c>
      <c r="B145" s="7">
        <v>4983</v>
      </c>
      <c r="C145" s="7">
        <v>166</v>
      </c>
      <c r="D145" s="7">
        <v>230</v>
      </c>
      <c r="E145" s="7">
        <v>17</v>
      </c>
      <c r="F145" s="7">
        <v>93</v>
      </c>
      <c r="G145" s="7">
        <v>305</v>
      </c>
      <c r="H145" s="7">
        <v>9</v>
      </c>
      <c r="I145" s="7">
        <v>97</v>
      </c>
      <c r="J145" s="7">
        <v>661</v>
      </c>
      <c r="K145" s="7">
        <v>46</v>
      </c>
      <c r="L145" s="7">
        <v>93</v>
      </c>
      <c r="M145" s="43">
        <f>C145/$C$2</f>
        <v>1.1066666666666667</v>
      </c>
      <c r="N145" s="44">
        <f>(C145*D145)/1000</f>
        <v>38.18</v>
      </c>
      <c r="O145" s="45">
        <f t="shared" si="16"/>
        <v>0.63633333333333331</v>
      </c>
      <c r="P145" s="46">
        <f>(C145*G145)/1000</f>
        <v>50.63</v>
      </c>
      <c r="Q145" s="45">
        <f t="shared" si="17"/>
        <v>0.84383333333333332</v>
      </c>
    </row>
    <row r="146" spans="1:17" x14ac:dyDescent="0.2">
      <c r="A146" s="6" t="s">
        <v>28</v>
      </c>
      <c r="B146" s="7">
        <v>6297</v>
      </c>
      <c r="C146" s="7">
        <v>203</v>
      </c>
      <c r="D146" s="7">
        <v>180</v>
      </c>
      <c r="E146" s="7">
        <v>23</v>
      </c>
      <c r="F146" s="7">
        <v>87</v>
      </c>
      <c r="G146" s="7">
        <v>195</v>
      </c>
      <c r="H146" s="7">
        <v>15</v>
      </c>
      <c r="I146" s="7">
        <v>92</v>
      </c>
      <c r="J146" s="7">
        <v>493</v>
      </c>
      <c r="K146" s="7">
        <v>53</v>
      </c>
      <c r="L146" s="7">
        <v>89</v>
      </c>
      <c r="M146" s="43">
        <f>C146/$C$2</f>
        <v>1.3533333333333333</v>
      </c>
      <c r="N146" s="44">
        <f>(C146*D146)/1000</f>
        <v>36.54</v>
      </c>
      <c r="O146" s="45">
        <f t="shared" si="16"/>
        <v>0.60899999999999999</v>
      </c>
      <c r="P146" s="46">
        <f>(C146*G146)/1000</f>
        <v>39.585000000000001</v>
      </c>
      <c r="Q146" s="45">
        <f t="shared" si="17"/>
        <v>0.65975000000000006</v>
      </c>
    </row>
    <row r="147" spans="1:17" x14ac:dyDescent="0.2">
      <c r="A147" s="6" t="s">
        <v>29</v>
      </c>
      <c r="B147" s="7">
        <v>5136</v>
      </c>
      <c r="C147" s="7">
        <v>171</v>
      </c>
      <c r="D147" s="7">
        <v>289</v>
      </c>
      <c r="E147" s="7">
        <v>24</v>
      </c>
      <c r="F147" s="7">
        <v>92</v>
      </c>
      <c r="G147" s="7">
        <v>252</v>
      </c>
      <c r="H147" s="7">
        <v>10</v>
      </c>
      <c r="I147" s="7">
        <v>96</v>
      </c>
      <c r="J147" s="7">
        <v>862</v>
      </c>
      <c r="K147" s="7">
        <v>54</v>
      </c>
      <c r="L147" s="7">
        <v>94</v>
      </c>
      <c r="M147" s="43">
        <f>C147/$C$2</f>
        <v>1.1399999999999999</v>
      </c>
      <c r="N147" s="44">
        <f>(C147*D147)/1000</f>
        <v>49.418999999999997</v>
      </c>
      <c r="O147" s="45">
        <f t="shared" si="16"/>
        <v>0.82364999999999999</v>
      </c>
      <c r="P147" s="46">
        <f>(C147*G147)/1000</f>
        <v>43.091999999999999</v>
      </c>
      <c r="Q147" s="45">
        <f t="shared" si="17"/>
        <v>0.71819999999999995</v>
      </c>
    </row>
    <row r="148" spans="1:17" ht="13.5" thickBot="1" x14ac:dyDescent="0.25">
      <c r="A148" s="6" t="s">
        <v>30</v>
      </c>
      <c r="B148" s="7">
        <v>6736</v>
      </c>
      <c r="C148" s="7">
        <v>217</v>
      </c>
      <c r="D148" s="7">
        <v>303</v>
      </c>
      <c r="E148" s="7">
        <v>26</v>
      </c>
      <c r="F148" s="7">
        <v>92</v>
      </c>
      <c r="G148" s="7">
        <v>300</v>
      </c>
      <c r="H148" s="7">
        <v>14</v>
      </c>
      <c r="I148" s="7">
        <v>95</v>
      </c>
      <c r="J148" s="7">
        <v>616</v>
      </c>
      <c r="K148" s="7">
        <v>56</v>
      </c>
      <c r="L148" s="7">
        <v>91</v>
      </c>
      <c r="M148" s="43">
        <f>C148/$C$2</f>
        <v>1.4466666666666668</v>
      </c>
      <c r="N148" s="44">
        <f>(C148*D148)/1000</f>
        <v>65.751000000000005</v>
      </c>
      <c r="O148" s="45">
        <f t="shared" si="16"/>
        <v>1.09585</v>
      </c>
      <c r="P148" s="46">
        <f>(C148*G148)/1000</f>
        <v>65.099999999999994</v>
      </c>
      <c r="Q148" s="45">
        <f t="shared" si="17"/>
        <v>1.085</v>
      </c>
    </row>
    <row r="149" spans="1:17" ht="14.25" thickTop="1" thickBot="1" x14ac:dyDescent="0.25">
      <c r="A149" s="8" t="s">
        <v>59</v>
      </c>
      <c r="B149" s="9">
        <f t="shared" ref="B149:J149" si="18">SUM(B137:B148)</f>
        <v>75603</v>
      </c>
      <c r="C149" s="9">
        <f t="shared" si="18"/>
        <v>2483</v>
      </c>
      <c r="D149" s="9">
        <f t="shared" si="18"/>
        <v>3202</v>
      </c>
      <c r="E149" s="9">
        <f>SUM(E137:E148)</f>
        <v>276</v>
      </c>
      <c r="F149" s="9">
        <f>SUM(F137:F148)</f>
        <v>1090</v>
      </c>
      <c r="G149" s="9">
        <f>SUM(G137:G148)</f>
        <v>3272</v>
      </c>
      <c r="H149" s="9">
        <f>SUM(H137:H148)</f>
        <v>152</v>
      </c>
      <c r="I149" s="9">
        <f>SUM(I137:I148)</f>
        <v>1143</v>
      </c>
      <c r="J149" s="9">
        <f t="shared" si="18"/>
        <v>7528</v>
      </c>
      <c r="K149" s="9">
        <f>SUM(K137:K148)</f>
        <v>729</v>
      </c>
      <c r="L149" s="9">
        <f>SUM(L137:L148)</f>
        <v>1083</v>
      </c>
      <c r="M149" s="47"/>
      <c r="N149" s="48"/>
      <c r="O149" s="49"/>
      <c r="P149" s="50"/>
      <c r="Q149" s="49"/>
    </row>
    <row r="150" spans="1:17" ht="14.25" thickTop="1" thickBot="1" x14ac:dyDescent="0.25">
      <c r="A150" s="15" t="s">
        <v>60</v>
      </c>
      <c r="B150" s="10">
        <f t="shared" ref="B150:J150" si="19">AVERAGE(B137:B148)</f>
        <v>6300.25</v>
      </c>
      <c r="C150" s="10">
        <f t="shared" si="19"/>
        <v>206.91666666666666</v>
      </c>
      <c r="D150" s="10">
        <f t="shared" si="19"/>
        <v>266.83333333333331</v>
      </c>
      <c r="E150" s="10">
        <f>AVERAGE(E137:E148)</f>
        <v>23</v>
      </c>
      <c r="F150" s="10">
        <f>AVERAGE(F137:F148)</f>
        <v>90.833333333333329</v>
      </c>
      <c r="G150" s="10">
        <f>AVERAGE(G137:G148)</f>
        <v>272.66666666666669</v>
      </c>
      <c r="H150" s="10">
        <f>AVERAGE(H137:H148)</f>
        <v>12.666666666666666</v>
      </c>
      <c r="I150" s="10">
        <f>AVERAGE(I137:I148)</f>
        <v>95.25</v>
      </c>
      <c r="J150" s="10">
        <f t="shared" si="19"/>
        <v>627.33333333333337</v>
      </c>
      <c r="K150" s="10">
        <f>AVERAGE(K137:K148)</f>
        <v>60.75</v>
      </c>
      <c r="L150" s="10">
        <f>AVERAGE(L137:L148)</f>
        <v>90.25</v>
      </c>
      <c r="M150" s="51">
        <f>C150/$C$2</f>
        <v>1.3794444444444445</v>
      </c>
      <c r="N150" s="52">
        <f>(C150*D150)/1000</f>
        <v>55.212263888888884</v>
      </c>
      <c r="O150" s="53">
        <f t="shared" si="16"/>
        <v>0.92020439814814803</v>
      </c>
      <c r="P150" s="54">
        <f>(C150*G150)/1000</f>
        <v>56.419277777777779</v>
      </c>
      <c r="Q150" s="53">
        <f t="shared" si="17"/>
        <v>0.94032129629629635</v>
      </c>
    </row>
    <row r="151" spans="1:17" ht="13.5" thickTop="1" x14ac:dyDescent="0.2"/>
    <row r="152" spans="1:17" ht="13.5" thickBot="1" x14ac:dyDescent="0.25"/>
    <row r="153" spans="1:17" ht="13.5" thickTop="1" x14ac:dyDescent="0.2">
      <c r="A153" s="23" t="s">
        <v>5</v>
      </c>
      <c r="B153" s="12" t="s">
        <v>6</v>
      </c>
      <c r="C153" s="12" t="s">
        <v>6</v>
      </c>
      <c r="D153" s="12" t="s">
        <v>7</v>
      </c>
      <c r="E153" s="12" t="s">
        <v>8</v>
      </c>
      <c r="F153" s="16" t="s">
        <v>2</v>
      </c>
      <c r="G153" s="12" t="s">
        <v>9</v>
      </c>
      <c r="H153" s="12" t="s">
        <v>10</v>
      </c>
      <c r="I153" s="16" t="s">
        <v>3</v>
      </c>
      <c r="J153" s="12" t="s">
        <v>11</v>
      </c>
      <c r="K153" s="12" t="s">
        <v>12</v>
      </c>
      <c r="L153" s="16" t="s">
        <v>13</v>
      </c>
      <c r="M153" s="35" t="s">
        <v>48</v>
      </c>
      <c r="N153" s="36" t="s">
        <v>49</v>
      </c>
      <c r="O153" s="37" t="s">
        <v>50</v>
      </c>
      <c r="P153" s="38" t="s">
        <v>48</v>
      </c>
      <c r="Q153" s="37" t="s">
        <v>48</v>
      </c>
    </row>
    <row r="154" spans="1:17" ht="13.5" thickBot="1" x14ac:dyDescent="0.25">
      <c r="A154" s="19" t="s">
        <v>61</v>
      </c>
      <c r="B154" s="13" t="s">
        <v>15</v>
      </c>
      <c r="C154" s="14" t="s">
        <v>16</v>
      </c>
      <c r="D154" s="13" t="s">
        <v>17</v>
      </c>
      <c r="E154" s="13" t="s">
        <v>17</v>
      </c>
      <c r="F154" s="17" t="s">
        <v>18</v>
      </c>
      <c r="G154" s="13" t="s">
        <v>17</v>
      </c>
      <c r="H154" s="13" t="s">
        <v>17</v>
      </c>
      <c r="I154" s="17" t="s">
        <v>18</v>
      </c>
      <c r="J154" s="13" t="s">
        <v>17</v>
      </c>
      <c r="K154" s="13" t="s">
        <v>17</v>
      </c>
      <c r="L154" s="17" t="s">
        <v>18</v>
      </c>
      <c r="M154" s="39" t="s">
        <v>6</v>
      </c>
      <c r="N154" s="40" t="s">
        <v>52</v>
      </c>
      <c r="O154" s="41" t="s">
        <v>53</v>
      </c>
      <c r="P154" s="42" t="s">
        <v>54</v>
      </c>
      <c r="Q154" s="41" t="s">
        <v>55</v>
      </c>
    </row>
    <row r="155" spans="1:17" ht="13.5" thickTop="1" x14ac:dyDescent="0.2">
      <c r="A155" s="6" t="s">
        <v>19</v>
      </c>
      <c r="B155" s="7">
        <v>7346</v>
      </c>
      <c r="C155" s="7">
        <v>237</v>
      </c>
      <c r="D155" s="7">
        <v>284</v>
      </c>
      <c r="E155" s="7">
        <v>30</v>
      </c>
      <c r="F155" s="7">
        <v>89</v>
      </c>
      <c r="G155" s="7">
        <v>434</v>
      </c>
      <c r="H155" s="7">
        <v>18</v>
      </c>
      <c r="I155" s="7">
        <v>96</v>
      </c>
      <c r="J155" s="7">
        <v>837</v>
      </c>
      <c r="K155" s="7">
        <v>58</v>
      </c>
      <c r="L155" s="7">
        <v>93</v>
      </c>
      <c r="M155" s="43">
        <f>C155/$C$2</f>
        <v>1.58</v>
      </c>
      <c r="N155" s="44">
        <f>(C155*D155)/1000</f>
        <v>67.308000000000007</v>
      </c>
      <c r="O155" s="45">
        <f>(N155)/$E$3</f>
        <v>1.1218000000000001</v>
      </c>
      <c r="P155" s="46">
        <f>(C155*G155)/1000</f>
        <v>102.858</v>
      </c>
      <c r="Q155" s="45">
        <f>(P155)/$G$3</f>
        <v>1.7143000000000002</v>
      </c>
    </row>
    <row r="156" spans="1:17" x14ac:dyDescent="0.2">
      <c r="A156" s="6" t="s">
        <v>20</v>
      </c>
      <c r="B156" s="7">
        <v>6473</v>
      </c>
      <c r="C156" s="7">
        <v>231</v>
      </c>
      <c r="D156" s="7">
        <v>206</v>
      </c>
      <c r="E156" s="7">
        <v>23</v>
      </c>
      <c r="F156" s="7">
        <v>89</v>
      </c>
      <c r="G156" s="7">
        <v>263</v>
      </c>
      <c r="H156" s="7">
        <v>13</v>
      </c>
      <c r="I156" s="7">
        <v>95</v>
      </c>
      <c r="J156" s="7">
        <v>660</v>
      </c>
      <c r="K156" s="7">
        <v>70</v>
      </c>
      <c r="L156" s="7">
        <v>89</v>
      </c>
      <c r="M156" s="43">
        <f>C156/$C$2</f>
        <v>1.54</v>
      </c>
      <c r="N156" s="44">
        <f>(C156*D156)/1000</f>
        <v>47.585999999999999</v>
      </c>
      <c r="O156" s="45">
        <f t="shared" ref="O156:O168" si="20">(N156)/$E$3</f>
        <v>0.79310000000000003</v>
      </c>
      <c r="P156" s="46">
        <f>(C156*G156)/1000</f>
        <v>60.753</v>
      </c>
      <c r="Q156" s="45">
        <f t="shared" ref="Q156:Q168" si="21">(P156)/$G$3</f>
        <v>1.0125500000000001</v>
      </c>
    </row>
    <row r="157" spans="1:17" x14ac:dyDescent="0.2">
      <c r="A157" s="6" t="s">
        <v>21</v>
      </c>
      <c r="B157" s="7">
        <v>9579</v>
      </c>
      <c r="C157" s="7">
        <v>309</v>
      </c>
      <c r="D157" s="7">
        <v>197</v>
      </c>
      <c r="E157" s="7">
        <v>31</v>
      </c>
      <c r="F157" s="7">
        <v>84</v>
      </c>
      <c r="G157" s="7">
        <v>232</v>
      </c>
      <c r="H157" s="7">
        <v>25</v>
      </c>
      <c r="I157" s="7">
        <v>89</v>
      </c>
      <c r="J157" s="7">
        <v>475</v>
      </c>
      <c r="K157" s="7">
        <v>91</v>
      </c>
      <c r="L157" s="7">
        <v>81</v>
      </c>
      <c r="M157" s="43">
        <f>C157/$C$2</f>
        <v>2.06</v>
      </c>
      <c r="N157" s="44">
        <f>(C157*D157)/1000</f>
        <v>60.872999999999998</v>
      </c>
      <c r="O157" s="45">
        <f t="shared" si="20"/>
        <v>1.0145500000000001</v>
      </c>
      <c r="P157" s="46">
        <f>(C157*G157)/1000</f>
        <v>71.688000000000002</v>
      </c>
      <c r="Q157" s="45">
        <f t="shared" si="21"/>
        <v>1.1948000000000001</v>
      </c>
    </row>
    <row r="158" spans="1:17" x14ac:dyDescent="0.2">
      <c r="A158" s="6" t="s">
        <v>22</v>
      </c>
      <c r="B158" s="7">
        <v>7177</v>
      </c>
      <c r="C158" s="7">
        <v>239</v>
      </c>
      <c r="D158" s="7">
        <v>298</v>
      </c>
      <c r="E158" s="7">
        <v>42</v>
      </c>
      <c r="F158" s="7">
        <v>86</v>
      </c>
      <c r="G158" s="7">
        <v>359</v>
      </c>
      <c r="H158" s="7">
        <v>45</v>
      </c>
      <c r="I158" s="7">
        <v>88</v>
      </c>
      <c r="J158" s="7">
        <v>815</v>
      </c>
      <c r="K158" s="7">
        <v>105</v>
      </c>
      <c r="L158" s="7">
        <v>87</v>
      </c>
      <c r="M158" s="43">
        <f>C158/$C$2</f>
        <v>1.5933333333333333</v>
      </c>
      <c r="N158" s="44">
        <f>(C158*D158)/1000</f>
        <v>71.221999999999994</v>
      </c>
      <c r="O158" s="45">
        <f t="shared" si="20"/>
        <v>1.1870333333333332</v>
      </c>
      <c r="P158" s="46">
        <f>(C158*G158)/1000</f>
        <v>85.801000000000002</v>
      </c>
      <c r="Q158" s="45">
        <f t="shared" si="21"/>
        <v>1.4300166666666667</v>
      </c>
    </row>
    <row r="159" spans="1:17" x14ac:dyDescent="0.2">
      <c r="A159" s="6" t="s">
        <v>23</v>
      </c>
      <c r="B159" s="7">
        <v>6229</v>
      </c>
      <c r="C159" s="7">
        <v>201</v>
      </c>
      <c r="D159" s="7">
        <v>186</v>
      </c>
      <c r="E159" s="7">
        <v>26</v>
      </c>
      <c r="F159" s="7">
        <v>86</v>
      </c>
      <c r="G159" s="7">
        <v>310</v>
      </c>
      <c r="H159" s="7">
        <v>25</v>
      </c>
      <c r="I159" s="7">
        <v>92</v>
      </c>
      <c r="J159" s="7">
        <v>630</v>
      </c>
      <c r="K159" s="7">
        <v>67</v>
      </c>
      <c r="L159" s="7">
        <v>89</v>
      </c>
      <c r="M159" s="43">
        <f>C159/$C$2</f>
        <v>1.34</v>
      </c>
      <c r="N159" s="44">
        <f>(C159*D159)/1000</f>
        <v>37.386000000000003</v>
      </c>
      <c r="O159" s="45">
        <f t="shared" si="20"/>
        <v>0.6231000000000001</v>
      </c>
      <c r="P159" s="46">
        <f>(C159*G159)/1000</f>
        <v>62.31</v>
      </c>
      <c r="Q159" s="45">
        <f t="shared" si="21"/>
        <v>1.0385</v>
      </c>
    </row>
    <row r="160" spans="1:17" x14ac:dyDescent="0.2">
      <c r="A160" s="6" t="s">
        <v>24</v>
      </c>
      <c r="B160" s="7">
        <v>4691</v>
      </c>
      <c r="C160" s="7">
        <v>156</v>
      </c>
      <c r="D160" s="7">
        <v>371</v>
      </c>
      <c r="E160" s="7">
        <v>40</v>
      </c>
      <c r="F160" s="7">
        <v>89</v>
      </c>
      <c r="G160" s="7">
        <v>293</v>
      </c>
      <c r="H160" s="7">
        <v>26</v>
      </c>
      <c r="I160" s="7">
        <v>91</v>
      </c>
      <c r="J160" s="7">
        <v>800</v>
      </c>
      <c r="K160" s="7">
        <v>105</v>
      </c>
      <c r="L160" s="7">
        <v>87</v>
      </c>
      <c r="M160" s="43">
        <f>C160/$C$2</f>
        <v>1.04</v>
      </c>
      <c r="N160" s="44">
        <f>(C160*D160)/1000</f>
        <v>57.875999999999998</v>
      </c>
      <c r="O160" s="45">
        <f t="shared" si="20"/>
        <v>0.96460000000000001</v>
      </c>
      <c r="P160" s="46">
        <f>(C160*G160)/1000</f>
        <v>45.707999999999998</v>
      </c>
      <c r="Q160" s="45">
        <f t="shared" si="21"/>
        <v>0.76179999999999992</v>
      </c>
    </row>
    <row r="161" spans="1:17" x14ac:dyDescent="0.2">
      <c r="A161" s="6" t="s">
        <v>25</v>
      </c>
      <c r="B161" s="7">
        <v>5410</v>
      </c>
      <c r="C161" s="7">
        <v>175</v>
      </c>
      <c r="D161" s="7">
        <v>151</v>
      </c>
      <c r="E161" s="7">
        <v>27</v>
      </c>
      <c r="F161" s="7">
        <v>82</v>
      </c>
      <c r="G161" s="7">
        <v>231</v>
      </c>
      <c r="H161" s="7">
        <v>11</v>
      </c>
      <c r="I161" s="7">
        <v>95</v>
      </c>
      <c r="J161" s="7">
        <v>706</v>
      </c>
      <c r="K161" s="7">
        <v>55</v>
      </c>
      <c r="L161" s="7">
        <v>92</v>
      </c>
      <c r="M161" s="43">
        <f>C161/$C$2</f>
        <v>1.1666666666666667</v>
      </c>
      <c r="N161" s="44">
        <f>(C161*D161)/1000</f>
        <v>26.425000000000001</v>
      </c>
      <c r="O161" s="45">
        <f t="shared" si="20"/>
        <v>0.44041666666666668</v>
      </c>
      <c r="P161" s="46">
        <f>(C161*G161)/1000</f>
        <v>40.424999999999997</v>
      </c>
      <c r="Q161" s="45">
        <f t="shared" si="21"/>
        <v>0.67374999999999996</v>
      </c>
    </row>
    <row r="162" spans="1:17" x14ac:dyDescent="0.2">
      <c r="A162" s="6" t="s">
        <v>26</v>
      </c>
      <c r="B162" s="7">
        <v>5659</v>
      </c>
      <c r="C162" s="7">
        <v>183</v>
      </c>
      <c r="D162" s="7">
        <v>210</v>
      </c>
      <c r="E162" s="7">
        <v>20</v>
      </c>
      <c r="F162" s="7">
        <v>90</v>
      </c>
      <c r="G162" s="7">
        <v>231</v>
      </c>
      <c r="H162" s="7">
        <v>10</v>
      </c>
      <c r="I162" s="7">
        <v>96</v>
      </c>
      <c r="J162" s="7">
        <v>511</v>
      </c>
      <c r="K162" s="7">
        <v>62</v>
      </c>
      <c r="L162" s="7">
        <v>88</v>
      </c>
      <c r="M162" s="43">
        <f>C162/$C$2</f>
        <v>1.22</v>
      </c>
      <c r="N162" s="44">
        <f>(C162*D162)/1000</f>
        <v>38.43</v>
      </c>
      <c r="O162" s="45">
        <f t="shared" si="20"/>
        <v>0.64049999999999996</v>
      </c>
      <c r="P162" s="46">
        <f>(C162*G162)/1000</f>
        <v>42.273000000000003</v>
      </c>
      <c r="Q162" s="45">
        <f t="shared" si="21"/>
        <v>0.70455000000000001</v>
      </c>
    </row>
    <row r="163" spans="1:17" x14ac:dyDescent="0.2">
      <c r="A163" s="6" t="s">
        <v>27</v>
      </c>
      <c r="B163" s="7">
        <v>5324</v>
      </c>
      <c r="C163" s="7">
        <v>177</v>
      </c>
      <c r="D163" s="7">
        <v>210</v>
      </c>
      <c r="E163" s="7">
        <v>29</v>
      </c>
      <c r="F163" s="7">
        <v>86</v>
      </c>
      <c r="G163" s="7">
        <v>265</v>
      </c>
      <c r="H163" s="7">
        <v>16</v>
      </c>
      <c r="I163" s="7">
        <v>94</v>
      </c>
      <c r="J163" s="7">
        <v>665</v>
      </c>
      <c r="K163" s="7">
        <v>78</v>
      </c>
      <c r="L163" s="7">
        <v>88</v>
      </c>
      <c r="M163" s="43">
        <f>C163/$C$2</f>
        <v>1.18</v>
      </c>
      <c r="N163" s="44">
        <f>(C163*D163)/1000</f>
        <v>37.17</v>
      </c>
      <c r="O163" s="45">
        <f t="shared" si="20"/>
        <v>0.61950000000000005</v>
      </c>
      <c r="P163" s="46">
        <f>(C163*G163)/1000</f>
        <v>46.905000000000001</v>
      </c>
      <c r="Q163" s="45">
        <f t="shared" si="21"/>
        <v>0.78175000000000006</v>
      </c>
    </row>
    <row r="164" spans="1:17" x14ac:dyDescent="0.2">
      <c r="A164" s="6" t="s">
        <v>28</v>
      </c>
      <c r="B164" s="7">
        <v>5626</v>
      </c>
      <c r="C164" s="7">
        <v>181</v>
      </c>
      <c r="D164" s="7">
        <v>327</v>
      </c>
      <c r="E164" s="7">
        <v>28</v>
      </c>
      <c r="F164" s="7">
        <v>91</v>
      </c>
      <c r="G164" s="7">
        <v>342</v>
      </c>
      <c r="H164" s="7">
        <v>16</v>
      </c>
      <c r="I164" s="7">
        <v>95</v>
      </c>
      <c r="J164" s="7">
        <v>741</v>
      </c>
      <c r="K164" s="7">
        <v>71</v>
      </c>
      <c r="L164" s="7">
        <v>90</v>
      </c>
      <c r="M164" s="43">
        <f>C164/$C$2</f>
        <v>1.2066666666666668</v>
      </c>
      <c r="N164" s="44">
        <f>(C164*D164)/1000</f>
        <v>59.186999999999998</v>
      </c>
      <c r="O164" s="45">
        <f t="shared" si="20"/>
        <v>0.98644999999999994</v>
      </c>
      <c r="P164" s="46">
        <f>(C164*G164)/1000</f>
        <v>61.902000000000001</v>
      </c>
      <c r="Q164" s="45">
        <f t="shared" si="21"/>
        <v>1.0317000000000001</v>
      </c>
    </row>
    <row r="165" spans="1:17" x14ac:dyDescent="0.2">
      <c r="A165" s="6" t="s">
        <v>29</v>
      </c>
      <c r="B165" s="7">
        <v>5848</v>
      </c>
      <c r="C165" s="7">
        <v>195</v>
      </c>
      <c r="D165" s="7">
        <v>185</v>
      </c>
      <c r="E165" s="7">
        <v>28</v>
      </c>
      <c r="F165" s="7">
        <v>85</v>
      </c>
      <c r="G165" s="7">
        <v>343</v>
      </c>
      <c r="H165" s="7">
        <v>15</v>
      </c>
      <c r="I165" s="7">
        <v>96</v>
      </c>
      <c r="J165" s="7">
        <v>661</v>
      </c>
      <c r="K165" s="7">
        <v>77</v>
      </c>
      <c r="L165" s="7">
        <v>88</v>
      </c>
      <c r="M165" s="43">
        <f>C165/$C$2</f>
        <v>1.3</v>
      </c>
      <c r="N165" s="44">
        <f>(C165*D165)/1000</f>
        <v>36.075000000000003</v>
      </c>
      <c r="O165" s="45">
        <f t="shared" si="20"/>
        <v>0.60125000000000006</v>
      </c>
      <c r="P165" s="46">
        <f>(C165*G165)/1000</f>
        <v>66.885000000000005</v>
      </c>
      <c r="Q165" s="45">
        <f t="shared" si="21"/>
        <v>1.1147500000000001</v>
      </c>
    </row>
    <row r="166" spans="1:17" ht="13.5" thickBot="1" x14ac:dyDescent="0.25">
      <c r="A166" s="6" t="s">
        <v>30</v>
      </c>
      <c r="B166" s="7">
        <v>5369</v>
      </c>
      <c r="C166" s="7">
        <v>173</v>
      </c>
      <c r="D166" s="7">
        <v>348</v>
      </c>
      <c r="E166" s="7">
        <v>29</v>
      </c>
      <c r="F166" s="7">
        <v>92</v>
      </c>
      <c r="G166" s="7">
        <v>427</v>
      </c>
      <c r="H166" s="7">
        <v>16</v>
      </c>
      <c r="I166" s="7">
        <v>96</v>
      </c>
      <c r="J166" s="7">
        <v>950</v>
      </c>
      <c r="K166" s="7">
        <v>64</v>
      </c>
      <c r="L166" s="7">
        <v>93</v>
      </c>
      <c r="M166" s="43">
        <f>C166/$C$2</f>
        <v>1.1533333333333333</v>
      </c>
      <c r="N166" s="44">
        <f>(C166*D166)/1000</f>
        <v>60.204000000000001</v>
      </c>
      <c r="O166" s="45">
        <f t="shared" si="20"/>
        <v>1.0034000000000001</v>
      </c>
      <c r="P166" s="46">
        <f>(C166*G166)/1000</f>
        <v>73.870999999999995</v>
      </c>
      <c r="Q166" s="45">
        <f t="shared" si="21"/>
        <v>1.2311833333333333</v>
      </c>
    </row>
    <row r="167" spans="1:17" ht="14.25" thickTop="1" thickBot="1" x14ac:dyDescent="0.25">
      <c r="A167" s="8" t="s">
        <v>62</v>
      </c>
      <c r="B167" s="18">
        <f>SUM(B155:B166)</f>
        <v>74731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47"/>
      <c r="N167" s="48"/>
      <c r="O167" s="49"/>
      <c r="P167" s="50"/>
      <c r="Q167" s="49"/>
    </row>
    <row r="168" spans="1:17" ht="14.25" thickTop="1" thickBot="1" x14ac:dyDescent="0.25">
      <c r="A168" s="15" t="s">
        <v>63</v>
      </c>
      <c r="B168" s="10">
        <f t="shared" ref="B168:J168" si="22">AVERAGE(B155:B166)</f>
        <v>6227.583333333333</v>
      </c>
      <c r="C168" s="10">
        <f t="shared" si="22"/>
        <v>204.75</v>
      </c>
      <c r="D168" s="10">
        <f t="shared" si="22"/>
        <v>247.75</v>
      </c>
      <c r="E168" s="10">
        <f>AVERAGE(E155:E166)</f>
        <v>29.416666666666668</v>
      </c>
      <c r="F168" s="10">
        <f>AVERAGE(F155:F166)</f>
        <v>87.416666666666671</v>
      </c>
      <c r="G168" s="10">
        <f>AVERAGE(G155:G166)</f>
        <v>310.83333333333331</v>
      </c>
      <c r="H168" s="10">
        <f>AVERAGE(H155:H166)</f>
        <v>19.666666666666668</v>
      </c>
      <c r="I168" s="10">
        <f>AVERAGE(I155:I166)</f>
        <v>93.583333333333329</v>
      </c>
      <c r="J168" s="10">
        <f t="shared" si="22"/>
        <v>704.25</v>
      </c>
      <c r="K168" s="10">
        <f>AVERAGE(K155:K166)</f>
        <v>75.25</v>
      </c>
      <c r="L168" s="10">
        <f>AVERAGE(L155:L166)</f>
        <v>88.75</v>
      </c>
      <c r="M168" s="51">
        <f>C168/$C$2</f>
        <v>1.365</v>
      </c>
      <c r="N168" s="52">
        <f>(C168*D168)/1000</f>
        <v>50.726812500000001</v>
      </c>
      <c r="O168" s="53">
        <f t="shared" si="20"/>
        <v>0.84544687500000004</v>
      </c>
      <c r="P168" s="54">
        <f>(C168*G168)/1000</f>
        <v>63.643124999999991</v>
      </c>
      <c r="Q168" s="53">
        <f t="shared" si="21"/>
        <v>1.0607187499999999</v>
      </c>
    </row>
    <row r="169" spans="1:17" ht="13.5" thickTop="1" x14ac:dyDescent="0.2">
      <c r="C169" s="11"/>
    </row>
    <row r="170" spans="1:17" ht="13.5" thickBot="1" x14ac:dyDescent="0.25"/>
    <row r="171" spans="1:17" ht="13.5" thickTop="1" x14ac:dyDescent="0.2">
      <c r="A171" s="23" t="s">
        <v>5</v>
      </c>
      <c r="B171" s="12" t="s">
        <v>6</v>
      </c>
      <c r="C171" s="12" t="s">
        <v>6</v>
      </c>
      <c r="D171" s="12" t="s">
        <v>7</v>
      </c>
      <c r="E171" s="12" t="s">
        <v>8</v>
      </c>
      <c r="F171" s="16" t="s">
        <v>2</v>
      </c>
      <c r="G171" s="12" t="s">
        <v>9</v>
      </c>
      <c r="H171" s="12" t="s">
        <v>10</v>
      </c>
      <c r="I171" s="16" t="s">
        <v>3</v>
      </c>
      <c r="J171" s="12" t="s">
        <v>11</v>
      </c>
      <c r="K171" s="12" t="s">
        <v>12</v>
      </c>
      <c r="L171" s="16" t="s">
        <v>13</v>
      </c>
      <c r="M171" s="35" t="s">
        <v>48</v>
      </c>
      <c r="N171" s="36" t="s">
        <v>49</v>
      </c>
      <c r="O171" s="37" t="s">
        <v>50</v>
      </c>
      <c r="P171" s="38" t="s">
        <v>48</v>
      </c>
      <c r="Q171" s="37" t="s">
        <v>48</v>
      </c>
    </row>
    <row r="172" spans="1:17" ht="13.5" thickBot="1" x14ac:dyDescent="0.25">
      <c r="A172" s="19" t="s">
        <v>64</v>
      </c>
      <c r="B172" s="13" t="s">
        <v>15</v>
      </c>
      <c r="C172" s="14" t="s">
        <v>16</v>
      </c>
      <c r="D172" s="13" t="s">
        <v>17</v>
      </c>
      <c r="E172" s="13" t="s">
        <v>17</v>
      </c>
      <c r="F172" s="17" t="s">
        <v>18</v>
      </c>
      <c r="G172" s="13" t="s">
        <v>17</v>
      </c>
      <c r="H172" s="13" t="s">
        <v>17</v>
      </c>
      <c r="I172" s="17" t="s">
        <v>18</v>
      </c>
      <c r="J172" s="13" t="s">
        <v>17</v>
      </c>
      <c r="K172" s="13" t="s">
        <v>17</v>
      </c>
      <c r="L172" s="17" t="s">
        <v>18</v>
      </c>
      <c r="M172" s="39" t="s">
        <v>6</v>
      </c>
      <c r="N172" s="40" t="s">
        <v>52</v>
      </c>
      <c r="O172" s="41" t="s">
        <v>53</v>
      </c>
      <c r="P172" s="42" t="s">
        <v>54</v>
      </c>
      <c r="Q172" s="41" t="s">
        <v>55</v>
      </c>
    </row>
    <row r="173" spans="1:17" ht="13.5" thickTop="1" x14ac:dyDescent="0.2">
      <c r="A173" s="6" t="s">
        <v>19</v>
      </c>
      <c r="B173" s="7">
        <v>5617</v>
      </c>
      <c r="C173" s="7">
        <v>181</v>
      </c>
      <c r="D173" s="7">
        <v>222</v>
      </c>
      <c r="E173" s="7">
        <v>30</v>
      </c>
      <c r="F173" s="7">
        <v>87</v>
      </c>
      <c r="G173" s="7">
        <v>336</v>
      </c>
      <c r="H173" s="7">
        <v>17</v>
      </c>
      <c r="I173" s="7">
        <v>95</v>
      </c>
      <c r="J173" s="7">
        <v>637</v>
      </c>
      <c r="K173" s="7">
        <v>57</v>
      </c>
      <c r="L173" s="7">
        <v>91</v>
      </c>
      <c r="M173" s="43">
        <f>C173/$C$2</f>
        <v>1.2066666666666668</v>
      </c>
      <c r="N173" s="44">
        <f>(C173*D173)/1000</f>
        <v>40.182000000000002</v>
      </c>
      <c r="O173" s="45">
        <f>(N173)/$E$3</f>
        <v>0.66970000000000007</v>
      </c>
      <c r="P173" s="46">
        <f>(C173*G173)/1000</f>
        <v>60.816000000000003</v>
      </c>
      <c r="Q173" s="45">
        <f>(P173)/$G$3</f>
        <v>1.0136000000000001</v>
      </c>
    </row>
    <row r="174" spans="1:17" x14ac:dyDescent="0.2">
      <c r="A174" s="6" t="s">
        <v>20</v>
      </c>
      <c r="B174" s="7">
        <v>4676</v>
      </c>
      <c r="C174" s="7">
        <v>161</v>
      </c>
      <c r="D174" s="7">
        <v>468</v>
      </c>
      <c r="E174" s="7">
        <v>51</v>
      </c>
      <c r="F174" s="7">
        <v>89</v>
      </c>
      <c r="G174" s="7">
        <v>282</v>
      </c>
      <c r="H174" s="7">
        <v>16</v>
      </c>
      <c r="I174" s="7">
        <v>94</v>
      </c>
      <c r="J174" s="7">
        <v>898</v>
      </c>
      <c r="K174" s="7">
        <v>50</v>
      </c>
      <c r="L174" s="7">
        <v>94</v>
      </c>
      <c r="M174" s="43">
        <f>C174/$C$2</f>
        <v>1.0733333333333333</v>
      </c>
      <c r="N174" s="44">
        <f>(C174*D174)/1000</f>
        <v>75.347999999999999</v>
      </c>
      <c r="O174" s="45">
        <f t="shared" ref="O174:O186" si="23">(N174)/$E$3</f>
        <v>1.2558</v>
      </c>
      <c r="P174" s="46">
        <f>(C174*G174)/1000</f>
        <v>45.402000000000001</v>
      </c>
      <c r="Q174" s="45">
        <f t="shared" ref="Q174:Q186" si="24">(P174)/$G$3</f>
        <v>0.75670000000000004</v>
      </c>
    </row>
    <row r="175" spans="1:17" x14ac:dyDescent="0.2">
      <c r="A175" s="6" t="s">
        <v>21</v>
      </c>
      <c r="B175" s="7">
        <v>5951</v>
      </c>
      <c r="C175" s="7">
        <v>192</v>
      </c>
      <c r="D175" s="7">
        <v>274</v>
      </c>
      <c r="E175" s="7">
        <v>12</v>
      </c>
      <c r="F175" s="7">
        <v>96</v>
      </c>
      <c r="G175" s="7">
        <v>239</v>
      </c>
      <c r="H175" s="7">
        <v>9</v>
      </c>
      <c r="I175" s="7">
        <v>96</v>
      </c>
      <c r="J175" s="7">
        <v>736</v>
      </c>
      <c r="K175" s="7">
        <v>36</v>
      </c>
      <c r="L175" s="7">
        <v>95</v>
      </c>
      <c r="M175" s="43">
        <f>C175/$C$2</f>
        <v>1.28</v>
      </c>
      <c r="N175" s="44">
        <f>(C175*D175)/1000</f>
        <v>52.607999999999997</v>
      </c>
      <c r="O175" s="45">
        <f t="shared" si="23"/>
        <v>0.87679999999999991</v>
      </c>
      <c r="P175" s="46">
        <f>(C175*G175)/1000</f>
        <v>45.887999999999998</v>
      </c>
      <c r="Q175" s="45">
        <f t="shared" si="24"/>
        <v>0.76479999999999992</v>
      </c>
    </row>
    <row r="176" spans="1:17" x14ac:dyDescent="0.2">
      <c r="A176" s="6" t="s">
        <v>22</v>
      </c>
      <c r="B176" s="7">
        <v>5262</v>
      </c>
      <c r="C176" s="7">
        <v>175</v>
      </c>
      <c r="D176" s="7">
        <v>323</v>
      </c>
      <c r="E176" s="7">
        <v>21</v>
      </c>
      <c r="F176" s="7">
        <v>94</v>
      </c>
      <c r="G176" s="7">
        <v>280</v>
      </c>
      <c r="H176" s="7">
        <v>10</v>
      </c>
      <c r="I176" s="7">
        <v>96</v>
      </c>
      <c r="J176" s="7">
        <v>755</v>
      </c>
      <c r="K176" s="7">
        <v>58</v>
      </c>
      <c r="L176" s="7">
        <v>92</v>
      </c>
      <c r="M176" s="43">
        <f>C176/$C$2</f>
        <v>1.1666666666666667</v>
      </c>
      <c r="N176" s="44">
        <f>(C176*D176)/1000</f>
        <v>56.524999999999999</v>
      </c>
      <c r="O176" s="45">
        <f t="shared" si="23"/>
        <v>0.94208333333333327</v>
      </c>
      <c r="P176" s="46">
        <f>(C176*G176)/1000</f>
        <v>49</v>
      </c>
      <c r="Q176" s="45">
        <f t="shared" si="24"/>
        <v>0.81666666666666665</v>
      </c>
    </row>
    <row r="177" spans="1:17" x14ac:dyDescent="0.2">
      <c r="A177" s="6" t="s">
        <v>23</v>
      </c>
      <c r="B177" s="7">
        <v>4889</v>
      </c>
      <c r="C177" s="7">
        <v>158</v>
      </c>
      <c r="D177" s="7">
        <v>235</v>
      </c>
      <c r="E177" s="7">
        <v>14</v>
      </c>
      <c r="F177" s="7">
        <v>94</v>
      </c>
      <c r="G177" s="7">
        <v>306</v>
      </c>
      <c r="H177" s="7">
        <v>7</v>
      </c>
      <c r="I177" s="7">
        <v>98</v>
      </c>
      <c r="J177" s="7">
        <v>706</v>
      </c>
      <c r="K177" s="7">
        <v>39</v>
      </c>
      <c r="L177" s="7">
        <v>94</v>
      </c>
      <c r="M177" s="43">
        <f>C177/$C$2</f>
        <v>1.0533333333333332</v>
      </c>
      <c r="N177" s="44">
        <f>(C177*D177)/1000</f>
        <v>37.130000000000003</v>
      </c>
      <c r="O177" s="45">
        <f t="shared" si="23"/>
        <v>0.61883333333333335</v>
      </c>
      <c r="P177" s="46">
        <f>(C177*G177)/1000</f>
        <v>48.347999999999999</v>
      </c>
      <c r="Q177" s="45">
        <f t="shared" si="24"/>
        <v>0.80579999999999996</v>
      </c>
    </row>
    <row r="178" spans="1:17" x14ac:dyDescent="0.2">
      <c r="A178" s="6" t="s">
        <v>24</v>
      </c>
      <c r="B178" s="7">
        <v>5742</v>
      </c>
      <c r="C178" s="7">
        <v>191</v>
      </c>
      <c r="D178" s="7">
        <v>175</v>
      </c>
      <c r="E178" s="7">
        <v>17</v>
      </c>
      <c r="F178" s="7">
        <v>91</v>
      </c>
      <c r="G178" s="7">
        <v>241</v>
      </c>
      <c r="H178" s="7">
        <v>8</v>
      </c>
      <c r="I178" s="7">
        <v>97</v>
      </c>
      <c r="J178" s="7">
        <v>540</v>
      </c>
      <c r="K178" s="7">
        <v>41</v>
      </c>
      <c r="L178" s="7">
        <v>92</v>
      </c>
      <c r="M178" s="43">
        <f>C178/$C$2</f>
        <v>1.2733333333333334</v>
      </c>
      <c r="N178" s="44">
        <f>(C178*D178)/1000</f>
        <v>33.424999999999997</v>
      </c>
      <c r="O178" s="45">
        <f t="shared" si="23"/>
        <v>0.55708333333333326</v>
      </c>
      <c r="P178" s="46">
        <f>(C178*G178)/1000</f>
        <v>46.030999999999999</v>
      </c>
      <c r="Q178" s="45">
        <f t="shared" si="24"/>
        <v>0.76718333333333333</v>
      </c>
    </row>
    <row r="179" spans="1:17" x14ac:dyDescent="0.2">
      <c r="A179" s="6" t="s">
        <v>25</v>
      </c>
      <c r="B179" s="7">
        <v>5516</v>
      </c>
      <c r="C179" s="7">
        <v>178</v>
      </c>
      <c r="D179" s="7">
        <v>306</v>
      </c>
      <c r="E179" s="7">
        <v>15</v>
      </c>
      <c r="F179" s="7">
        <v>95</v>
      </c>
      <c r="G179" s="7">
        <v>269</v>
      </c>
      <c r="H179" s="7">
        <v>4</v>
      </c>
      <c r="I179" s="7">
        <v>99</v>
      </c>
      <c r="J179" s="7">
        <v>681</v>
      </c>
      <c r="K179" s="7">
        <v>26</v>
      </c>
      <c r="L179" s="7">
        <v>96</v>
      </c>
      <c r="M179" s="43">
        <f>C179/$C$2</f>
        <v>1.1866666666666668</v>
      </c>
      <c r="N179" s="44">
        <f>(C179*D179)/1000</f>
        <v>54.468000000000004</v>
      </c>
      <c r="O179" s="45">
        <f t="shared" si="23"/>
        <v>0.90780000000000005</v>
      </c>
      <c r="P179" s="46">
        <f>(C179*G179)/1000</f>
        <v>47.881999999999998</v>
      </c>
      <c r="Q179" s="45">
        <f t="shared" si="24"/>
        <v>0.79803333333333326</v>
      </c>
    </row>
    <row r="180" spans="1:17" x14ac:dyDescent="0.2">
      <c r="A180" s="6" t="s">
        <v>26</v>
      </c>
      <c r="B180" s="7">
        <v>5624</v>
      </c>
      <c r="C180" s="7">
        <v>181</v>
      </c>
      <c r="D180" s="7">
        <v>318</v>
      </c>
      <c r="E180" s="7">
        <v>16</v>
      </c>
      <c r="F180" s="7">
        <v>95</v>
      </c>
      <c r="G180" s="7">
        <v>233</v>
      </c>
      <c r="H180" s="7">
        <v>6</v>
      </c>
      <c r="I180" s="7">
        <v>97</v>
      </c>
      <c r="J180" s="7">
        <v>710</v>
      </c>
      <c r="K180" s="7">
        <v>41</v>
      </c>
      <c r="L180" s="7">
        <v>94</v>
      </c>
      <c r="M180" s="43">
        <f>C180/$C$2</f>
        <v>1.2066666666666668</v>
      </c>
      <c r="N180" s="44">
        <f>(C180*D180)/1000</f>
        <v>57.558</v>
      </c>
      <c r="O180" s="45">
        <f t="shared" si="23"/>
        <v>0.95930000000000004</v>
      </c>
      <c r="P180" s="46">
        <f>(C180*G180)/1000</f>
        <v>42.173000000000002</v>
      </c>
      <c r="Q180" s="45">
        <f t="shared" si="24"/>
        <v>0.70288333333333342</v>
      </c>
    </row>
    <row r="181" spans="1:17" x14ac:dyDescent="0.2">
      <c r="A181" s="6" t="s">
        <v>27</v>
      </c>
      <c r="B181" s="7">
        <v>6007</v>
      </c>
      <c r="C181" s="7">
        <v>200</v>
      </c>
      <c r="D181" s="7">
        <v>194</v>
      </c>
      <c r="E181" s="7">
        <v>16</v>
      </c>
      <c r="F181" s="7">
        <v>92</v>
      </c>
      <c r="G181" s="7">
        <v>207</v>
      </c>
      <c r="H181" s="7">
        <v>7</v>
      </c>
      <c r="I181" s="7">
        <v>96</v>
      </c>
      <c r="J181" s="7">
        <v>533</v>
      </c>
      <c r="K181" s="7">
        <v>38</v>
      </c>
      <c r="L181" s="7">
        <v>93</v>
      </c>
      <c r="M181" s="43">
        <f>C181/$C$2</f>
        <v>1.3333333333333333</v>
      </c>
      <c r="N181" s="44">
        <f>(C181*D181)/1000</f>
        <v>38.799999999999997</v>
      </c>
      <c r="O181" s="45">
        <f t="shared" si="23"/>
        <v>0.64666666666666661</v>
      </c>
      <c r="P181" s="46">
        <f>(C181*G181)/1000</f>
        <v>41.4</v>
      </c>
      <c r="Q181" s="45">
        <f t="shared" si="24"/>
        <v>0.69</v>
      </c>
    </row>
    <row r="182" spans="1:17" x14ac:dyDescent="0.2">
      <c r="A182" s="6" t="s">
        <v>28</v>
      </c>
      <c r="B182" s="7">
        <v>7282</v>
      </c>
      <c r="C182" s="7">
        <v>235</v>
      </c>
      <c r="D182" s="7">
        <v>254</v>
      </c>
      <c r="E182" s="7">
        <v>12</v>
      </c>
      <c r="F182" s="7">
        <v>95</v>
      </c>
      <c r="G182" s="7">
        <v>210</v>
      </c>
      <c r="H182" s="7">
        <v>6</v>
      </c>
      <c r="I182" s="7">
        <v>97</v>
      </c>
      <c r="J182" s="7">
        <v>569</v>
      </c>
      <c r="K182" s="7">
        <v>37</v>
      </c>
      <c r="L182" s="7">
        <v>93</v>
      </c>
      <c r="M182" s="43">
        <f>C182/$C$2</f>
        <v>1.5666666666666667</v>
      </c>
      <c r="N182" s="44">
        <f>(C182*D182)/1000</f>
        <v>59.69</v>
      </c>
      <c r="O182" s="45">
        <f t="shared" si="23"/>
        <v>0.99483333333333335</v>
      </c>
      <c r="P182" s="46">
        <f>(C182*G182)/1000</f>
        <v>49.35</v>
      </c>
      <c r="Q182" s="45">
        <f t="shared" si="24"/>
        <v>0.82250000000000001</v>
      </c>
    </row>
    <row r="183" spans="1:17" x14ac:dyDescent="0.2">
      <c r="A183" s="6" t="s">
        <v>29</v>
      </c>
      <c r="B183" s="7">
        <v>7518</v>
      </c>
      <c r="C183" s="7">
        <v>251</v>
      </c>
      <c r="D183" s="7">
        <v>172</v>
      </c>
      <c r="E183" s="7">
        <v>13</v>
      </c>
      <c r="F183" s="7">
        <v>92</v>
      </c>
      <c r="G183" s="7">
        <v>186</v>
      </c>
      <c r="H183" s="7">
        <v>6</v>
      </c>
      <c r="I183" s="7">
        <v>97</v>
      </c>
      <c r="J183" s="7">
        <v>445</v>
      </c>
      <c r="K183" s="7">
        <v>35</v>
      </c>
      <c r="L183" s="7">
        <v>92</v>
      </c>
      <c r="M183" s="43">
        <f>C183/$C$2</f>
        <v>1.6733333333333333</v>
      </c>
      <c r="N183" s="44">
        <f>(C183*D183)/1000</f>
        <v>43.171999999999997</v>
      </c>
      <c r="O183" s="45">
        <f t="shared" si="23"/>
        <v>0.71953333333333325</v>
      </c>
      <c r="P183" s="46">
        <f>(C183*G183)/1000</f>
        <v>46.686</v>
      </c>
      <c r="Q183" s="45">
        <f t="shared" si="24"/>
        <v>0.77810000000000001</v>
      </c>
    </row>
    <row r="184" spans="1:17" ht="13.5" thickBot="1" x14ac:dyDescent="0.25">
      <c r="A184" s="6" t="s">
        <v>30</v>
      </c>
      <c r="B184" s="7">
        <v>6738</v>
      </c>
      <c r="C184" s="7">
        <v>217</v>
      </c>
      <c r="D184" s="7">
        <v>273</v>
      </c>
      <c r="E184" s="7">
        <v>19</v>
      </c>
      <c r="F184" s="7">
        <v>93</v>
      </c>
      <c r="G184" s="7">
        <v>246</v>
      </c>
      <c r="H184" s="7">
        <v>12</v>
      </c>
      <c r="I184" s="7">
        <v>95</v>
      </c>
      <c r="J184" s="7">
        <v>574</v>
      </c>
      <c r="K184" s="7">
        <v>43</v>
      </c>
      <c r="L184" s="7">
        <v>93</v>
      </c>
      <c r="M184" s="43">
        <f>C184/$C$2</f>
        <v>1.4466666666666668</v>
      </c>
      <c r="N184" s="44">
        <f>(C184*D184)/1000</f>
        <v>59.241</v>
      </c>
      <c r="O184" s="45">
        <f t="shared" si="23"/>
        <v>0.98734999999999995</v>
      </c>
      <c r="P184" s="46">
        <f>(C184*G184)/1000</f>
        <v>53.381999999999998</v>
      </c>
      <c r="Q184" s="45">
        <f t="shared" si="24"/>
        <v>0.88969999999999994</v>
      </c>
    </row>
    <row r="185" spans="1:17" ht="14.25" thickTop="1" thickBot="1" x14ac:dyDescent="0.25">
      <c r="A185" s="8" t="s">
        <v>65</v>
      </c>
      <c r="B185" s="18">
        <f t="shared" ref="B185:J185" si="25">SUM(B173:B184)</f>
        <v>70822</v>
      </c>
      <c r="C185" s="9">
        <f t="shared" si="25"/>
        <v>2320</v>
      </c>
      <c r="D185" s="9">
        <f t="shared" si="25"/>
        <v>3214</v>
      </c>
      <c r="E185" s="9">
        <f>SUM(E173:E184)</f>
        <v>236</v>
      </c>
      <c r="F185" s="9">
        <f>SUM(F173:F184)</f>
        <v>1113</v>
      </c>
      <c r="G185" s="9">
        <f>SUM(G173:G184)</f>
        <v>3035</v>
      </c>
      <c r="H185" s="9">
        <f>SUM(H173:H184)</f>
        <v>108</v>
      </c>
      <c r="I185" s="9">
        <f>SUM(I173:I184)</f>
        <v>1157</v>
      </c>
      <c r="J185" s="9">
        <f t="shared" si="25"/>
        <v>7784</v>
      </c>
      <c r="K185" s="9">
        <f>SUM(K173:K184)</f>
        <v>501</v>
      </c>
      <c r="L185" s="9">
        <f>SUM(L173:L184)</f>
        <v>1119</v>
      </c>
      <c r="M185" s="47"/>
      <c r="N185" s="48"/>
      <c r="O185" s="49"/>
      <c r="P185" s="50"/>
      <c r="Q185" s="49"/>
    </row>
    <row r="186" spans="1:17" ht="14.25" thickTop="1" thickBot="1" x14ac:dyDescent="0.25">
      <c r="A186" s="15" t="s">
        <v>66</v>
      </c>
      <c r="B186" s="10">
        <f t="shared" ref="B186:J186" si="26">AVERAGE(B173:B184)</f>
        <v>5901.833333333333</v>
      </c>
      <c r="C186" s="10">
        <f t="shared" si="26"/>
        <v>193.33333333333334</v>
      </c>
      <c r="D186" s="10">
        <f t="shared" si="26"/>
        <v>267.83333333333331</v>
      </c>
      <c r="E186" s="10">
        <f>AVERAGE(E173:E184)</f>
        <v>19.666666666666668</v>
      </c>
      <c r="F186" s="10">
        <f>AVERAGE(F173:F184)</f>
        <v>92.75</v>
      </c>
      <c r="G186" s="10">
        <f>AVERAGE(G173:G184)</f>
        <v>252.91666666666666</v>
      </c>
      <c r="H186" s="10">
        <f>AVERAGE(H173:H184)</f>
        <v>9</v>
      </c>
      <c r="I186" s="10">
        <f>AVERAGE(I173:I184)</f>
        <v>96.416666666666671</v>
      </c>
      <c r="J186" s="10">
        <f t="shared" si="26"/>
        <v>648.66666666666663</v>
      </c>
      <c r="K186" s="10">
        <f>AVERAGE(K173:K184)</f>
        <v>41.75</v>
      </c>
      <c r="L186" s="10">
        <f>AVERAGE(L173:L184)</f>
        <v>93.25</v>
      </c>
      <c r="M186" s="51">
        <f>C186/$C$2</f>
        <v>1.288888888888889</v>
      </c>
      <c r="N186" s="52">
        <f>(C186*D186)/1000</f>
        <v>51.781111111111109</v>
      </c>
      <c r="O186" s="53">
        <f t="shared" si="23"/>
        <v>0.86301851851851852</v>
      </c>
      <c r="P186" s="54">
        <f>(C186*G186)/1000</f>
        <v>48.897222222222226</v>
      </c>
      <c r="Q186" s="53">
        <f t="shared" si="24"/>
        <v>0.81495370370370379</v>
      </c>
    </row>
    <row r="187" spans="1:17" ht="13.5" thickTop="1" x14ac:dyDescent="0.2"/>
    <row r="188" spans="1:17" ht="13.5" thickBot="1" x14ac:dyDescent="0.25"/>
    <row r="189" spans="1:17" ht="13.5" thickTop="1" x14ac:dyDescent="0.2">
      <c r="A189" s="23" t="s">
        <v>5</v>
      </c>
      <c r="B189" s="12" t="s">
        <v>6</v>
      </c>
      <c r="C189" s="12" t="s">
        <v>6</v>
      </c>
      <c r="D189" s="12" t="s">
        <v>7</v>
      </c>
      <c r="E189" s="12" t="s">
        <v>8</v>
      </c>
      <c r="F189" s="16" t="s">
        <v>2</v>
      </c>
      <c r="G189" s="12" t="s">
        <v>9</v>
      </c>
      <c r="H189" s="12" t="s">
        <v>10</v>
      </c>
      <c r="I189" s="16" t="s">
        <v>3</v>
      </c>
      <c r="J189" s="12" t="s">
        <v>11</v>
      </c>
      <c r="K189" s="12" t="s">
        <v>12</v>
      </c>
      <c r="L189" s="16" t="s">
        <v>13</v>
      </c>
      <c r="M189" s="35" t="s">
        <v>48</v>
      </c>
      <c r="N189" s="36" t="s">
        <v>49</v>
      </c>
      <c r="O189" s="37" t="s">
        <v>50</v>
      </c>
      <c r="P189" s="38" t="s">
        <v>48</v>
      </c>
      <c r="Q189" s="37" t="s">
        <v>48</v>
      </c>
    </row>
    <row r="190" spans="1:17" ht="13.5" thickBot="1" x14ac:dyDescent="0.25">
      <c r="A190" s="19" t="s">
        <v>67</v>
      </c>
      <c r="B190" s="13" t="s">
        <v>15</v>
      </c>
      <c r="C190" s="14" t="s">
        <v>16</v>
      </c>
      <c r="D190" s="13" t="s">
        <v>17</v>
      </c>
      <c r="E190" s="13" t="s">
        <v>17</v>
      </c>
      <c r="F190" s="17" t="s">
        <v>18</v>
      </c>
      <c r="G190" s="13" t="s">
        <v>17</v>
      </c>
      <c r="H190" s="13" t="s">
        <v>17</v>
      </c>
      <c r="I190" s="17" t="s">
        <v>18</v>
      </c>
      <c r="J190" s="13" t="s">
        <v>17</v>
      </c>
      <c r="K190" s="13" t="s">
        <v>17</v>
      </c>
      <c r="L190" s="17" t="s">
        <v>18</v>
      </c>
      <c r="M190" s="39" t="s">
        <v>6</v>
      </c>
      <c r="N190" s="40" t="s">
        <v>52</v>
      </c>
      <c r="O190" s="41" t="s">
        <v>53</v>
      </c>
      <c r="P190" s="42" t="s">
        <v>54</v>
      </c>
      <c r="Q190" s="41" t="s">
        <v>55</v>
      </c>
    </row>
    <row r="191" spans="1:17" ht="13.5" thickTop="1" x14ac:dyDescent="0.2">
      <c r="A191" s="6" t="s">
        <v>19</v>
      </c>
      <c r="B191" s="7">
        <v>7202</v>
      </c>
      <c r="C191" s="7">
        <v>217</v>
      </c>
      <c r="D191" s="7">
        <v>243</v>
      </c>
      <c r="E191" s="7">
        <v>23</v>
      </c>
      <c r="F191" s="7">
        <v>90</v>
      </c>
      <c r="G191" s="7">
        <v>325</v>
      </c>
      <c r="H191" s="7">
        <v>13</v>
      </c>
      <c r="I191" s="7">
        <v>96</v>
      </c>
      <c r="J191" s="7">
        <v>719</v>
      </c>
      <c r="K191" s="7">
        <v>45</v>
      </c>
      <c r="L191" s="7">
        <v>94</v>
      </c>
      <c r="M191" s="43">
        <f>C191/$C$2</f>
        <v>1.4466666666666668</v>
      </c>
      <c r="N191" s="44">
        <f>(C191*D191)/1000</f>
        <v>52.731000000000002</v>
      </c>
      <c r="O191" s="45">
        <f>(N191)/$E$3</f>
        <v>0.87885000000000002</v>
      </c>
      <c r="P191" s="46">
        <f>(C191*G191)/1000</f>
        <v>70.525000000000006</v>
      </c>
      <c r="Q191" s="45">
        <f>(P191)/$G$3</f>
        <v>1.1754166666666668</v>
      </c>
    </row>
    <row r="192" spans="1:17" x14ac:dyDescent="0.2">
      <c r="A192" s="6" t="s">
        <v>20</v>
      </c>
      <c r="B192" s="7">
        <v>5500</v>
      </c>
      <c r="C192" s="7">
        <v>232</v>
      </c>
      <c r="D192" s="7">
        <v>238</v>
      </c>
      <c r="E192" s="7">
        <v>19</v>
      </c>
      <c r="F192" s="7">
        <v>95</v>
      </c>
      <c r="G192" s="7">
        <v>243</v>
      </c>
      <c r="H192" s="7">
        <v>12</v>
      </c>
      <c r="I192" s="7">
        <v>95</v>
      </c>
      <c r="J192" s="7">
        <v>868</v>
      </c>
      <c r="K192" s="7">
        <v>43</v>
      </c>
      <c r="L192" s="7">
        <v>95</v>
      </c>
      <c r="M192" s="43">
        <f>C192/$C$2</f>
        <v>1.5466666666666666</v>
      </c>
      <c r="N192" s="44">
        <f>(C192*D192)/1000</f>
        <v>55.216000000000001</v>
      </c>
      <c r="O192" s="45">
        <f t="shared" ref="O192:O204" si="27">(N192)/$E$3</f>
        <v>0.92026666666666668</v>
      </c>
      <c r="P192" s="46">
        <f>(C192*G192)/1000</f>
        <v>56.375999999999998</v>
      </c>
      <c r="Q192" s="45">
        <f t="shared" ref="Q192:Q204" si="28">(P192)/$G$3</f>
        <v>0.93959999999999999</v>
      </c>
    </row>
    <row r="193" spans="1:17" x14ac:dyDescent="0.2">
      <c r="A193" s="6" t="s">
        <v>21</v>
      </c>
      <c r="B193" s="7">
        <v>7142</v>
      </c>
      <c r="C193" s="7">
        <v>230</v>
      </c>
      <c r="D193" s="7">
        <v>189</v>
      </c>
      <c r="E193" s="7">
        <v>16</v>
      </c>
      <c r="F193" s="7">
        <v>92</v>
      </c>
      <c r="G193" s="7">
        <v>216</v>
      </c>
      <c r="H193" s="7">
        <v>12</v>
      </c>
      <c r="I193" s="7">
        <v>95</v>
      </c>
      <c r="J193" s="7">
        <v>567</v>
      </c>
      <c r="K193" s="7">
        <v>49</v>
      </c>
      <c r="L193" s="7">
        <v>91</v>
      </c>
      <c r="M193" s="43">
        <f>C193/$C$2</f>
        <v>1.5333333333333334</v>
      </c>
      <c r="N193" s="44">
        <f>(C193*D193)/1000</f>
        <v>43.47</v>
      </c>
      <c r="O193" s="45">
        <f t="shared" si="27"/>
        <v>0.72450000000000003</v>
      </c>
      <c r="P193" s="46">
        <f>(C193*G193)/1000</f>
        <v>49.68</v>
      </c>
      <c r="Q193" s="45">
        <f t="shared" si="28"/>
        <v>0.82799999999999996</v>
      </c>
    </row>
    <row r="194" spans="1:17" x14ac:dyDescent="0.2">
      <c r="A194" s="6" t="s">
        <v>22</v>
      </c>
      <c r="B194" s="7">
        <v>6530</v>
      </c>
      <c r="C194" s="7">
        <v>218</v>
      </c>
      <c r="D194" s="7">
        <v>363</v>
      </c>
      <c r="E194" s="7">
        <v>19</v>
      </c>
      <c r="F194" s="7">
        <v>95</v>
      </c>
      <c r="G194" s="7">
        <v>354</v>
      </c>
      <c r="H194" s="7">
        <v>10</v>
      </c>
      <c r="I194" s="7">
        <v>97</v>
      </c>
      <c r="J194" s="7">
        <v>887</v>
      </c>
      <c r="K194" s="7">
        <v>54</v>
      </c>
      <c r="L194" s="7">
        <v>94</v>
      </c>
      <c r="M194" s="43">
        <f>C194/$C$2</f>
        <v>1.4533333333333334</v>
      </c>
      <c r="N194" s="44">
        <f>(C194*D194)/1000</f>
        <v>79.134</v>
      </c>
      <c r="O194" s="45">
        <f t="shared" si="27"/>
        <v>1.3189</v>
      </c>
      <c r="P194" s="46">
        <f>(C194*G194)/1000</f>
        <v>77.171999999999997</v>
      </c>
      <c r="Q194" s="45">
        <f t="shared" si="28"/>
        <v>1.2862</v>
      </c>
    </row>
    <row r="195" spans="1:17" x14ac:dyDescent="0.2">
      <c r="A195" s="6" t="s">
        <v>23</v>
      </c>
      <c r="B195" s="7">
        <v>4859</v>
      </c>
      <c r="C195" s="7">
        <v>157</v>
      </c>
      <c r="D195" s="7">
        <v>187</v>
      </c>
      <c r="E195" s="7">
        <v>24</v>
      </c>
      <c r="F195" s="7">
        <v>87</v>
      </c>
      <c r="G195" s="7">
        <v>224</v>
      </c>
      <c r="H195" s="7">
        <v>15</v>
      </c>
      <c r="I195" s="7">
        <v>93</v>
      </c>
      <c r="J195" s="7">
        <v>533</v>
      </c>
      <c r="K195" s="7">
        <v>55</v>
      </c>
      <c r="L195" s="7">
        <v>90</v>
      </c>
      <c r="M195" s="43">
        <f>C195/$C$2</f>
        <v>1.0466666666666666</v>
      </c>
      <c r="N195" s="44">
        <f>(C195*D195)/1000</f>
        <v>29.359000000000002</v>
      </c>
      <c r="O195" s="45">
        <f t="shared" si="27"/>
        <v>0.48931666666666668</v>
      </c>
      <c r="P195" s="46">
        <f>(C195*G195)/1000</f>
        <v>35.167999999999999</v>
      </c>
      <c r="Q195" s="45">
        <f t="shared" si="28"/>
        <v>0.58613333333333328</v>
      </c>
    </row>
    <row r="196" spans="1:17" x14ac:dyDescent="0.2">
      <c r="A196" s="6" t="s">
        <v>24</v>
      </c>
      <c r="B196" s="7">
        <v>4463</v>
      </c>
      <c r="C196" s="7">
        <v>149</v>
      </c>
      <c r="D196" s="7">
        <v>250</v>
      </c>
      <c r="E196" s="7">
        <v>29</v>
      </c>
      <c r="F196" s="7">
        <v>88</v>
      </c>
      <c r="G196" s="7">
        <v>240</v>
      </c>
      <c r="H196" s="7">
        <v>14</v>
      </c>
      <c r="I196" s="7">
        <v>94</v>
      </c>
      <c r="J196" s="7">
        <v>640</v>
      </c>
      <c r="K196" s="7">
        <v>65</v>
      </c>
      <c r="L196" s="7">
        <v>90</v>
      </c>
      <c r="M196" s="43">
        <f>C196/$C$2</f>
        <v>0.99333333333333329</v>
      </c>
      <c r="N196" s="44">
        <f>(C196*D196)/1000</f>
        <v>37.25</v>
      </c>
      <c r="O196" s="45">
        <f t="shared" si="27"/>
        <v>0.62083333333333335</v>
      </c>
      <c r="P196" s="46">
        <f>(C196*G196)/1000</f>
        <v>35.76</v>
      </c>
      <c r="Q196" s="45">
        <f t="shared" si="28"/>
        <v>0.59599999999999997</v>
      </c>
    </row>
    <row r="197" spans="1:17" x14ac:dyDescent="0.2">
      <c r="A197" s="6" t="s">
        <v>25</v>
      </c>
      <c r="B197" s="7">
        <v>4872</v>
      </c>
      <c r="C197" s="7">
        <v>157</v>
      </c>
      <c r="D197" s="7">
        <v>284</v>
      </c>
      <c r="E197" s="7">
        <v>30</v>
      </c>
      <c r="F197" s="7">
        <v>90</v>
      </c>
      <c r="G197" s="7">
        <v>234</v>
      </c>
      <c r="H197" s="7">
        <v>19</v>
      </c>
      <c r="I197" s="7">
        <v>92</v>
      </c>
      <c r="J197" s="7">
        <v>722</v>
      </c>
      <c r="K197" s="7">
        <v>68</v>
      </c>
      <c r="L197" s="7">
        <v>91</v>
      </c>
      <c r="M197" s="43">
        <f>C197/$C$2</f>
        <v>1.0466666666666666</v>
      </c>
      <c r="N197" s="44">
        <f>(C197*D197)/1000</f>
        <v>44.588000000000001</v>
      </c>
      <c r="O197" s="45">
        <f t="shared" si="27"/>
        <v>0.74313333333333331</v>
      </c>
      <c r="P197" s="46">
        <f>(C197*G197)/1000</f>
        <v>36.738</v>
      </c>
      <c r="Q197" s="45">
        <f t="shared" si="28"/>
        <v>0.61229999999999996</v>
      </c>
    </row>
    <row r="198" spans="1:17" x14ac:dyDescent="0.2">
      <c r="A198" s="6" t="s">
        <v>26</v>
      </c>
      <c r="B198" s="7">
        <v>4273</v>
      </c>
      <c r="C198" s="7">
        <v>138</v>
      </c>
      <c r="D198" s="7">
        <v>275</v>
      </c>
      <c r="E198" s="7">
        <v>31</v>
      </c>
      <c r="F198" s="7">
        <v>89</v>
      </c>
      <c r="G198" s="7">
        <v>361</v>
      </c>
      <c r="H198" s="7">
        <v>19</v>
      </c>
      <c r="I198" s="7">
        <v>95</v>
      </c>
      <c r="J198" s="7">
        <v>724</v>
      </c>
      <c r="K198" s="7">
        <v>53</v>
      </c>
      <c r="L198" s="7">
        <v>93</v>
      </c>
      <c r="M198" s="43">
        <f>C198/$C$2</f>
        <v>0.92</v>
      </c>
      <c r="N198" s="44">
        <f>(C198*D198)/1000</f>
        <v>37.950000000000003</v>
      </c>
      <c r="O198" s="45">
        <f t="shared" si="27"/>
        <v>0.63250000000000006</v>
      </c>
      <c r="P198" s="46">
        <f>(C198*G198)/1000</f>
        <v>49.817999999999998</v>
      </c>
      <c r="Q198" s="45">
        <f t="shared" si="28"/>
        <v>0.83029999999999993</v>
      </c>
    </row>
    <row r="199" spans="1:17" x14ac:dyDescent="0.2">
      <c r="A199" s="6" t="s">
        <v>27</v>
      </c>
      <c r="B199" s="7">
        <v>4234</v>
      </c>
      <c r="C199" s="7">
        <v>141</v>
      </c>
      <c r="D199" s="7">
        <v>172</v>
      </c>
      <c r="E199" s="7">
        <v>27</v>
      </c>
      <c r="F199" s="7">
        <v>84</v>
      </c>
      <c r="G199" s="7">
        <v>262</v>
      </c>
      <c r="H199" s="7">
        <v>16</v>
      </c>
      <c r="I199" s="7">
        <v>94</v>
      </c>
      <c r="J199" s="7">
        <v>657</v>
      </c>
      <c r="K199" s="7">
        <v>62</v>
      </c>
      <c r="L199" s="7">
        <v>91</v>
      </c>
      <c r="M199" s="43">
        <f>C199/$C$2</f>
        <v>0.94</v>
      </c>
      <c r="N199" s="44">
        <f>(C199*D199)/1000</f>
        <v>24.251999999999999</v>
      </c>
      <c r="O199" s="45">
        <f t="shared" si="27"/>
        <v>0.4042</v>
      </c>
      <c r="P199" s="46">
        <f>(C199*G199)/1000</f>
        <v>36.942</v>
      </c>
      <c r="Q199" s="45">
        <f t="shared" si="28"/>
        <v>0.61570000000000003</v>
      </c>
    </row>
    <row r="200" spans="1:17" x14ac:dyDescent="0.2">
      <c r="A200" s="6" t="s">
        <v>28</v>
      </c>
      <c r="B200" s="7">
        <v>4252</v>
      </c>
      <c r="C200" s="7">
        <v>137</v>
      </c>
      <c r="D200" s="7">
        <v>262</v>
      </c>
      <c r="E200" s="7">
        <v>28</v>
      </c>
      <c r="F200" s="7">
        <v>89</v>
      </c>
      <c r="G200" s="7">
        <v>256</v>
      </c>
      <c r="H200" s="7">
        <v>13</v>
      </c>
      <c r="I200" s="7">
        <v>95</v>
      </c>
      <c r="J200" s="7">
        <v>580</v>
      </c>
      <c r="K200" s="7">
        <v>58</v>
      </c>
      <c r="L200" s="7">
        <v>90</v>
      </c>
      <c r="M200" s="43">
        <f>C200/$C$2</f>
        <v>0.91333333333333333</v>
      </c>
      <c r="N200" s="44">
        <f>(C200*D200)/1000</f>
        <v>35.893999999999998</v>
      </c>
      <c r="O200" s="45">
        <f t="shared" si="27"/>
        <v>0.59823333333333328</v>
      </c>
      <c r="P200" s="46">
        <f>(C200*G200)/1000</f>
        <v>35.072000000000003</v>
      </c>
      <c r="Q200" s="45">
        <f t="shared" si="28"/>
        <v>0.58453333333333335</v>
      </c>
    </row>
    <row r="201" spans="1:17" x14ac:dyDescent="0.2">
      <c r="A201" s="6" t="s">
        <v>29</v>
      </c>
      <c r="B201" s="7">
        <v>5529</v>
      </c>
      <c r="C201" s="7">
        <v>184</v>
      </c>
      <c r="D201" s="7">
        <v>208</v>
      </c>
      <c r="E201" s="7">
        <v>27</v>
      </c>
      <c r="F201" s="7">
        <v>87</v>
      </c>
      <c r="G201" s="7">
        <v>348</v>
      </c>
      <c r="H201" s="7">
        <v>22</v>
      </c>
      <c r="I201" s="7">
        <v>94</v>
      </c>
      <c r="J201" s="7">
        <v>617</v>
      </c>
      <c r="K201" s="7">
        <v>74</v>
      </c>
      <c r="L201" s="7">
        <v>88</v>
      </c>
      <c r="M201" s="43">
        <f>C201/$C$2</f>
        <v>1.2266666666666666</v>
      </c>
      <c r="N201" s="44">
        <f>(C201*D201)/1000</f>
        <v>38.271999999999998</v>
      </c>
      <c r="O201" s="45">
        <f t="shared" si="27"/>
        <v>0.63786666666666669</v>
      </c>
      <c r="P201" s="46">
        <f>(C201*G201)/1000</f>
        <v>64.031999999999996</v>
      </c>
      <c r="Q201" s="45">
        <f t="shared" si="28"/>
        <v>1.0671999999999999</v>
      </c>
    </row>
    <row r="202" spans="1:17" ht="13.5" thickBot="1" x14ac:dyDescent="0.25">
      <c r="A202" s="6" t="s">
        <v>30</v>
      </c>
      <c r="B202" s="7">
        <v>5510</v>
      </c>
      <c r="C202" s="7">
        <v>178</v>
      </c>
      <c r="D202" s="7">
        <v>290</v>
      </c>
      <c r="E202" s="7">
        <v>23</v>
      </c>
      <c r="F202" s="7">
        <v>92</v>
      </c>
      <c r="G202" s="7">
        <v>375</v>
      </c>
      <c r="H202" s="7">
        <v>18</v>
      </c>
      <c r="I202" s="7">
        <v>95</v>
      </c>
      <c r="J202" s="7">
        <v>630</v>
      </c>
      <c r="K202" s="7">
        <v>61</v>
      </c>
      <c r="L202" s="7">
        <v>90</v>
      </c>
      <c r="M202" s="43">
        <f>C202/$C$2</f>
        <v>1.1866666666666668</v>
      </c>
      <c r="N202" s="44">
        <f>(C202*D202)/1000</f>
        <v>51.62</v>
      </c>
      <c r="O202" s="45">
        <f t="shared" si="27"/>
        <v>0.86033333333333328</v>
      </c>
      <c r="P202" s="46">
        <f>(C202*G202)/1000</f>
        <v>66.75</v>
      </c>
      <c r="Q202" s="45">
        <f t="shared" si="28"/>
        <v>1.1125</v>
      </c>
    </row>
    <row r="203" spans="1:17" ht="14.25" thickTop="1" thickBot="1" x14ac:dyDescent="0.25">
      <c r="A203" s="8" t="s">
        <v>68</v>
      </c>
      <c r="B203" s="18">
        <f>SUM(B191:B202)</f>
        <v>64366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47"/>
      <c r="N203" s="48"/>
      <c r="O203" s="49"/>
      <c r="P203" s="50"/>
      <c r="Q203" s="49"/>
    </row>
    <row r="204" spans="1:17" ht="14.25" thickTop="1" thickBot="1" x14ac:dyDescent="0.25">
      <c r="A204" s="15" t="s">
        <v>69</v>
      </c>
      <c r="B204" s="10">
        <f t="shared" ref="B204:J204" si="29">AVERAGE(B191:B202)</f>
        <v>5363.833333333333</v>
      </c>
      <c r="C204" s="10">
        <f t="shared" si="29"/>
        <v>178.16666666666666</v>
      </c>
      <c r="D204" s="10">
        <f t="shared" si="29"/>
        <v>246.75</v>
      </c>
      <c r="E204" s="10">
        <f>AVERAGE(E191:E202)</f>
        <v>24.666666666666668</v>
      </c>
      <c r="F204" s="10">
        <f>AVERAGE(F191:F202)</f>
        <v>89.833333333333329</v>
      </c>
      <c r="G204" s="10">
        <f>AVERAGE(G191:G202)</f>
        <v>286.5</v>
      </c>
      <c r="H204" s="10">
        <f>AVERAGE(H191:H202)</f>
        <v>15.25</v>
      </c>
      <c r="I204" s="10">
        <f>AVERAGE(I191:I202)</f>
        <v>94.583333333333329</v>
      </c>
      <c r="J204" s="10">
        <f t="shared" si="29"/>
        <v>678.66666666666663</v>
      </c>
      <c r="K204" s="10">
        <f>AVERAGE(K191:K202)</f>
        <v>57.25</v>
      </c>
      <c r="L204" s="10">
        <f>AVERAGE(L191:L202)</f>
        <v>91.416666666666671</v>
      </c>
      <c r="M204" s="51">
        <f>C204/$C$2</f>
        <v>1.1877777777777778</v>
      </c>
      <c r="N204" s="52">
        <f>(C204*D204)/1000</f>
        <v>43.962625000000003</v>
      </c>
      <c r="O204" s="53">
        <f t="shared" si="27"/>
        <v>0.7327104166666667</v>
      </c>
      <c r="P204" s="54">
        <f>(C204*G204)/1000</f>
        <v>51.044750000000001</v>
      </c>
      <c r="Q204" s="53">
        <f t="shared" si="28"/>
        <v>0.85074583333333331</v>
      </c>
    </row>
    <row r="205" spans="1:17" ht="13.5" thickTop="1" x14ac:dyDescent="0.2"/>
    <row r="206" spans="1:17" ht="13.5" thickBot="1" x14ac:dyDescent="0.25"/>
    <row r="207" spans="1:17" ht="13.5" thickTop="1" x14ac:dyDescent="0.2">
      <c r="A207" s="23" t="s">
        <v>5</v>
      </c>
      <c r="B207" s="12" t="s">
        <v>6</v>
      </c>
      <c r="C207" s="12" t="s">
        <v>6</v>
      </c>
      <c r="D207" s="12" t="s">
        <v>7</v>
      </c>
      <c r="E207" s="12" t="s">
        <v>8</v>
      </c>
      <c r="F207" s="16" t="s">
        <v>2</v>
      </c>
      <c r="G207" s="12" t="s">
        <v>9</v>
      </c>
      <c r="H207" s="12" t="s">
        <v>10</v>
      </c>
      <c r="I207" s="16" t="s">
        <v>3</v>
      </c>
      <c r="J207" s="12" t="s">
        <v>11</v>
      </c>
      <c r="K207" s="12" t="s">
        <v>12</v>
      </c>
      <c r="L207" s="16" t="s">
        <v>13</v>
      </c>
      <c r="M207" s="35" t="s">
        <v>48</v>
      </c>
      <c r="N207" s="36" t="s">
        <v>49</v>
      </c>
      <c r="O207" s="37" t="s">
        <v>50</v>
      </c>
      <c r="P207" s="38" t="s">
        <v>48</v>
      </c>
      <c r="Q207" s="37" t="s">
        <v>48</v>
      </c>
    </row>
    <row r="208" spans="1:17" ht="13.5" thickBot="1" x14ac:dyDescent="0.25">
      <c r="A208" s="19" t="s">
        <v>70</v>
      </c>
      <c r="B208" s="13" t="s">
        <v>15</v>
      </c>
      <c r="C208" s="14" t="s">
        <v>16</v>
      </c>
      <c r="D208" s="13" t="s">
        <v>17</v>
      </c>
      <c r="E208" s="13" t="s">
        <v>17</v>
      </c>
      <c r="F208" s="17" t="s">
        <v>18</v>
      </c>
      <c r="G208" s="13" t="s">
        <v>17</v>
      </c>
      <c r="H208" s="13" t="s">
        <v>17</v>
      </c>
      <c r="I208" s="17" t="s">
        <v>18</v>
      </c>
      <c r="J208" s="13" t="s">
        <v>17</v>
      </c>
      <c r="K208" s="13" t="s">
        <v>17</v>
      </c>
      <c r="L208" s="17" t="s">
        <v>18</v>
      </c>
      <c r="M208" s="39" t="s">
        <v>6</v>
      </c>
      <c r="N208" s="40" t="s">
        <v>52</v>
      </c>
      <c r="O208" s="41" t="s">
        <v>53</v>
      </c>
      <c r="P208" s="42" t="s">
        <v>54</v>
      </c>
      <c r="Q208" s="41" t="s">
        <v>55</v>
      </c>
    </row>
    <row r="209" spans="1:17" ht="13.5" thickTop="1" x14ac:dyDescent="0.2">
      <c r="A209" s="6" t="s">
        <v>19</v>
      </c>
      <c r="B209" s="7">
        <v>5569</v>
      </c>
      <c r="C209" s="7">
        <v>180</v>
      </c>
      <c r="D209" s="7">
        <v>217</v>
      </c>
      <c r="E209" s="7">
        <v>19</v>
      </c>
      <c r="F209" s="7">
        <v>91</v>
      </c>
      <c r="G209" s="7">
        <v>368</v>
      </c>
      <c r="H209" s="7">
        <v>14</v>
      </c>
      <c r="I209" s="7">
        <v>96</v>
      </c>
      <c r="J209" s="7">
        <v>608</v>
      </c>
      <c r="K209" s="7">
        <v>47</v>
      </c>
      <c r="L209" s="7">
        <v>92</v>
      </c>
      <c r="M209" s="43">
        <f>C209/$C$2</f>
        <v>1.2</v>
      </c>
      <c r="N209" s="44">
        <f>(C209*D209)/1000</f>
        <v>39.06</v>
      </c>
      <c r="O209" s="45">
        <f>(N209)/$E$3</f>
        <v>0.65100000000000002</v>
      </c>
      <c r="P209" s="46">
        <f>(C209*G209)/1000</f>
        <v>66.239999999999995</v>
      </c>
      <c r="Q209" s="45">
        <f>(P209)/$G$3</f>
        <v>1.1039999999999999</v>
      </c>
    </row>
    <row r="210" spans="1:17" x14ac:dyDescent="0.2">
      <c r="A210" s="6" t="s">
        <v>20</v>
      </c>
      <c r="B210" s="7">
        <v>4977</v>
      </c>
      <c r="C210" s="7">
        <v>178</v>
      </c>
      <c r="D210" s="7">
        <v>386</v>
      </c>
      <c r="E210" s="7">
        <v>20</v>
      </c>
      <c r="F210" s="7">
        <v>95</v>
      </c>
      <c r="G210" s="7">
        <v>487</v>
      </c>
      <c r="H210" s="7">
        <v>13</v>
      </c>
      <c r="I210" s="7">
        <v>97</v>
      </c>
      <c r="J210" s="7">
        <v>851</v>
      </c>
      <c r="K210" s="7">
        <v>47</v>
      </c>
      <c r="L210" s="7">
        <v>95</v>
      </c>
      <c r="M210" s="43">
        <f>C210/$C$2</f>
        <v>1.1866666666666668</v>
      </c>
      <c r="N210" s="44">
        <f>(C210*D210)/1000</f>
        <v>68.707999999999998</v>
      </c>
      <c r="O210" s="45">
        <f t="shared" ref="O210:O222" si="30">(N210)/$E$3</f>
        <v>1.1451333333333333</v>
      </c>
      <c r="P210" s="46">
        <f>(C210*G210)/1000</f>
        <v>86.686000000000007</v>
      </c>
      <c r="Q210" s="45">
        <f t="shared" ref="Q210:Q222" si="31">(P210)/$G$3</f>
        <v>1.4447666666666668</v>
      </c>
    </row>
    <row r="211" spans="1:17" x14ac:dyDescent="0.2">
      <c r="A211" s="6" t="s">
        <v>21</v>
      </c>
      <c r="B211" s="7">
        <v>4857</v>
      </c>
      <c r="C211" s="7">
        <v>157</v>
      </c>
      <c r="D211" s="7">
        <v>266</v>
      </c>
      <c r="E211" s="7">
        <v>20</v>
      </c>
      <c r="F211" s="7">
        <v>92</v>
      </c>
      <c r="G211" s="7">
        <v>428</v>
      </c>
      <c r="H211" s="7">
        <v>18</v>
      </c>
      <c r="I211" s="7">
        <v>96</v>
      </c>
      <c r="J211" s="7">
        <v>773</v>
      </c>
      <c r="K211" s="7">
        <v>48</v>
      </c>
      <c r="L211" s="7">
        <v>94</v>
      </c>
      <c r="M211" s="43">
        <f>C211/$C$2</f>
        <v>1.0466666666666666</v>
      </c>
      <c r="N211" s="44">
        <f>(C211*D211)/1000</f>
        <v>41.762</v>
      </c>
      <c r="O211" s="45">
        <f t="shared" si="30"/>
        <v>0.69603333333333339</v>
      </c>
      <c r="P211" s="46">
        <f>(C211*G211)/1000</f>
        <v>67.195999999999998</v>
      </c>
      <c r="Q211" s="45">
        <f t="shared" si="31"/>
        <v>1.1199333333333332</v>
      </c>
    </row>
    <row r="212" spans="1:17" x14ac:dyDescent="0.2">
      <c r="A212" s="6" t="s">
        <v>22</v>
      </c>
      <c r="B212" s="7">
        <v>4314</v>
      </c>
      <c r="C212" s="7">
        <v>144</v>
      </c>
      <c r="D212" s="7">
        <v>357</v>
      </c>
      <c r="E212" s="7">
        <v>16</v>
      </c>
      <c r="F212" s="7">
        <v>96</v>
      </c>
      <c r="G212" s="7">
        <v>474</v>
      </c>
      <c r="H212" s="7">
        <v>8</v>
      </c>
      <c r="I212" s="7">
        <v>98</v>
      </c>
      <c r="J212" s="7">
        <v>895</v>
      </c>
      <c r="K212" s="7">
        <v>45</v>
      </c>
      <c r="L212" s="7">
        <v>95</v>
      </c>
      <c r="M212" s="43">
        <f>C212/$C$2</f>
        <v>0.96</v>
      </c>
      <c r="N212" s="44">
        <f>(C212*D212)/1000</f>
        <v>51.408000000000001</v>
      </c>
      <c r="O212" s="45">
        <f t="shared" si="30"/>
        <v>0.85680000000000001</v>
      </c>
      <c r="P212" s="46">
        <f>(C212*G212)/1000</f>
        <v>68.256</v>
      </c>
      <c r="Q212" s="45">
        <f t="shared" si="31"/>
        <v>1.1375999999999999</v>
      </c>
    </row>
    <row r="213" spans="1:17" x14ac:dyDescent="0.2">
      <c r="A213" s="6" t="s">
        <v>23</v>
      </c>
      <c r="B213" s="7">
        <v>4413</v>
      </c>
      <c r="C213" s="7">
        <v>142</v>
      </c>
      <c r="D213" s="7">
        <v>287</v>
      </c>
      <c r="E213" s="7">
        <v>12</v>
      </c>
      <c r="F213" s="7">
        <v>96</v>
      </c>
      <c r="G213" s="7">
        <v>402</v>
      </c>
      <c r="H213" s="7">
        <v>8</v>
      </c>
      <c r="I213" s="7">
        <v>98</v>
      </c>
      <c r="J213" s="7">
        <v>767</v>
      </c>
      <c r="K213" s="7">
        <v>36</v>
      </c>
      <c r="L213" s="7">
        <v>95</v>
      </c>
      <c r="M213" s="43">
        <f>C213/$C$2</f>
        <v>0.94666666666666666</v>
      </c>
      <c r="N213" s="44">
        <f>(C213*D213)/1000</f>
        <v>40.753999999999998</v>
      </c>
      <c r="O213" s="45">
        <f t="shared" si="30"/>
        <v>0.67923333333333324</v>
      </c>
      <c r="P213" s="46">
        <f>(C213*G213)/1000</f>
        <v>57.084000000000003</v>
      </c>
      <c r="Q213" s="45">
        <f t="shared" si="31"/>
        <v>0.95140000000000002</v>
      </c>
    </row>
    <row r="214" spans="1:17" x14ac:dyDescent="0.2">
      <c r="A214" s="6" t="s">
        <v>24</v>
      </c>
      <c r="B214" s="7">
        <v>3966</v>
      </c>
      <c r="C214" s="7">
        <v>132</v>
      </c>
      <c r="D214" s="7">
        <v>184</v>
      </c>
      <c r="E214" s="7">
        <v>11</v>
      </c>
      <c r="F214" s="7">
        <v>94</v>
      </c>
      <c r="G214" s="7">
        <v>385</v>
      </c>
      <c r="H214" s="7">
        <v>10</v>
      </c>
      <c r="I214" s="7">
        <v>97</v>
      </c>
      <c r="J214" s="7">
        <v>623</v>
      </c>
      <c r="K214" s="7">
        <v>45</v>
      </c>
      <c r="L214" s="7">
        <v>93</v>
      </c>
      <c r="M214" s="43">
        <f>C214/$C$2</f>
        <v>0.88</v>
      </c>
      <c r="N214" s="44">
        <f>(C214*D214)/1000</f>
        <v>24.288</v>
      </c>
      <c r="O214" s="45">
        <f t="shared" si="30"/>
        <v>0.40479999999999999</v>
      </c>
      <c r="P214" s="46">
        <f>(C214*G214)/1000</f>
        <v>50.82</v>
      </c>
      <c r="Q214" s="45">
        <f t="shared" si="31"/>
        <v>0.84699999999999998</v>
      </c>
    </row>
    <row r="215" spans="1:17" x14ac:dyDescent="0.2">
      <c r="A215" s="6" t="s">
        <v>25</v>
      </c>
      <c r="B215" s="7">
        <v>4282</v>
      </c>
      <c r="C215" s="7">
        <v>138</v>
      </c>
      <c r="D215" s="7">
        <v>283</v>
      </c>
      <c r="E215" s="7">
        <v>12</v>
      </c>
      <c r="F215" s="7">
        <v>96</v>
      </c>
      <c r="G215" s="7">
        <v>432</v>
      </c>
      <c r="H215" s="7">
        <v>10</v>
      </c>
      <c r="I215" s="7">
        <v>98</v>
      </c>
      <c r="J215" s="7">
        <v>850</v>
      </c>
      <c r="K215" s="7">
        <v>43</v>
      </c>
      <c r="L215" s="7">
        <v>95</v>
      </c>
      <c r="M215" s="43">
        <f>C215/$C$2</f>
        <v>0.92</v>
      </c>
      <c r="N215" s="44">
        <f>(C215*D215)/1000</f>
        <v>39.054000000000002</v>
      </c>
      <c r="O215" s="45">
        <f t="shared" si="30"/>
        <v>0.65090000000000003</v>
      </c>
      <c r="P215" s="46">
        <f>(C215*G215)/1000</f>
        <v>59.616</v>
      </c>
      <c r="Q215" s="45">
        <f t="shared" si="31"/>
        <v>0.99360000000000004</v>
      </c>
    </row>
    <row r="216" spans="1:17" x14ac:dyDescent="0.2">
      <c r="A216" s="6" t="s">
        <v>26</v>
      </c>
      <c r="B216" s="7">
        <v>4114</v>
      </c>
      <c r="C216" s="7">
        <v>133</v>
      </c>
      <c r="D216" s="7">
        <v>268</v>
      </c>
      <c r="E216" s="7">
        <v>10</v>
      </c>
      <c r="F216" s="7">
        <v>96</v>
      </c>
      <c r="G216" s="7">
        <v>378</v>
      </c>
      <c r="H216" s="7">
        <v>18</v>
      </c>
      <c r="I216" s="7">
        <v>95</v>
      </c>
      <c r="J216" s="7">
        <v>716</v>
      </c>
      <c r="K216" s="7">
        <v>56</v>
      </c>
      <c r="L216" s="7">
        <v>92</v>
      </c>
      <c r="M216" s="43">
        <f>C216/$C$2</f>
        <v>0.88666666666666671</v>
      </c>
      <c r="N216" s="44">
        <f>(C216*D216)/1000</f>
        <v>35.643999999999998</v>
      </c>
      <c r="O216" s="45">
        <f t="shared" si="30"/>
        <v>0.59406666666666663</v>
      </c>
      <c r="P216" s="46">
        <f>(C216*G216)/1000</f>
        <v>50.274000000000001</v>
      </c>
      <c r="Q216" s="45">
        <f t="shared" si="31"/>
        <v>0.83789999999999998</v>
      </c>
    </row>
    <row r="217" spans="1:17" x14ac:dyDescent="0.2">
      <c r="A217" s="6" t="s">
        <v>27</v>
      </c>
      <c r="B217" s="7">
        <v>4228</v>
      </c>
      <c r="C217" s="7">
        <v>141</v>
      </c>
      <c r="D217" s="7">
        <v>249</v>
      </c>
      <c r="E217" s="7">
        <v>19</v>
      </c>
      <c r="F217" s="7">
        <v>92</v>
      </c>
      <c r="G217" s="7">
        <v>323</v>
      </c>
      <c r="H217" s="7">
        <v>14</v>
      </c>
      <c r="I217" s="7">
        <v>96</v>
      </c>
      <c r="J217" s="7">
        <v>600</v>
      </c>
      <c r="K217" s="7">
        <v>49</v>
      </c>
      <c r="L217" s="7">
        <v>92</v>
      </c>
      <c r="M217" s="43">
        <f>C217/$C$2</f>
        <v>0.94</v>
      </c>
      <c r="N217" s="44">
        <f>(C217*D217)/1000</f>
        <v>35.109000000000002</v>
      </c>
      <c r="O217" s="45">
        <f t="shared" si="30"/>
        <v>0.58515000000000006</v>
      </c>
      <c r="P217" s="46">
        <f>(C217*G217)/1000</f>
        <v>45.542999999999999</v>
      </c>
      <c r="Q217" s="45">
        <f t="shared" si="31"/>
        <v>0.75905</v>
      </c>
    </row>
    <row r="218" spans="1:17" x14ac:dyDescent="0.2">
      <c r="A218" s="6" t="s">
        <v>28</v>
      </c>
      <c r="B218" s="7">
        <v>4759</v>
      </c>
      <c r="C218" s="7">
        <v>154</v>
      </c>
      <c r="D218" s="7">
        <v>130</v>
      </c>
      <c r="E218" s="7">
        <v>17</v>
      </c>
      <c r="F218" s="7">
        <v>87</v>
      </c>
      <c r="G218" s="7">
        <v>282</v>
      </c>
      <c r="H218" s="7">
        <v>10</v>
      </c>
      <c r="I218" s="7">
        <v>96</v>
      </c>
      <c r="J218" s="7">
        <v>472</v>
      </c>
      <c r="K218" s="7">
        <v>39</v>
      </c>
      <c r="L218" s="7">
        <v>92</v>
      </c>
      <c r="M218" s="43">
        <f>C218/$C$2</f>
        <v>1.0266666666666666</v>
      </c>
      <c r="N218" s="44">
        <f>(C218*D218)/1000</f>
        <v>20.02</v>
      </c>
      <c r="O218" s="45">
        <f t="shared" si="30"/>
        <v>0.33366666666666667</v>
      </c>
      <c r="P218" s="46">
        <f>(C218*G218)/1000</f>
        <v>43.427999999999997</v>
      </c>
      <c r="Q218" s="45">
        <f t="shared" si="31"/>
        <v>0.7238</v>
      </c>
    </row>
    <row r="219" spans="1:17" x14ac:dyDescent="0.2">
      <c r="A219" s="6" t="s">
        <v>29</v>
      </c>
      <c r="B219" s="7">
        <v>6251</v>
      </c>
      <c r="C219" s="7">
        <v>208</v>
      </c>
      <c r="D219" s="7">
        <v>113</v>
      </c>
      <c r="E219" s="7">
        <v>23</v>
      </c>
      <c r="F219" s="7">
        <v>80</v>
      </c>
      <c r="G219" s="7">
        <v>245</v>
      </c>
      <c r="H219" s="7">
        <v>11</v>
      </c>
      <c r="I219" s="7">
        <v>95</v>
      </c>
      <c r="J219" s="7">
        <v>400</v>
      </c>
      <c r="K219" s="7">
        <v>39</v>
      </c>
      <c r="L219" s="7">
        <v>90</v>
      </c>
      <c r="M219" s="43">
        <f>C219/$C$2</f>
        <v>1.3866666666666667</v>
      </c>
      <c r="N219" s="44">
        <f>(C219*D219)/1000</f>
        <v>23.504000000000001</v>
      </c>
      <c r="O219" s="45">
        <f t="shared" si="30"/>
        <v>0.39173333333333338</v>
      </c>
      <c r="P219" s="46">
        <f>(C219*G219)/1000</f>
        <v>50.96</v>
      </c>
      <c r="Q219" s="45">
        <f t="shared" si="31"/>
        <v>0.84933333333333338</v>
      </c>
    </row>
    <row r="220" spans="1:17" ht="13.5" thickBot="1" x14ac:dyDescent="0.25">
      <c r="A220" s="6" t="s">
        <v>30</v>
      </c>
      <c r="B220" s="7">
        <v>5729</v>
      </c>
      <c r="C220" s="7">
        <v>185</v>
      </c>
      <c r="D220" s="7">
        <v>151</v>
      </c>
      <c r="E220" s="7">
        <v>10</v>
      </c>
      <c r="F220" s="7">
        <v>93</v>
      </c>
      <c r="G220" s="7">
        <v>379</v>
      </c>
      <c r="H220" s="7">
        <v>10</v>
      </c>
      <c r="I220" s="7">
        <v>97</v>
      </c>
      <c r="J220" s="7">
        <v>616</v>
      </c>
      <c r="K220" s="7">
        <v>34</v>
      </c>
      <c r="L220" s="7">
        <v>95</v>
      </c>
      <c r="M220" s="43">
        <f>C220/$C$2</f>
        <v>1.2333333333333334</v>
      </c>
      <c r="N220" s="44">
        <f>(C220*D220)/1000</f>
        <v>27.934999999999999</v>
      </c>
      <c r="O220" s="45">
        <f t="shared" si="30"/>
        <v>0.46558333333333329</v>
      </c>
      <c r="P220" s="46">
        <f>(C220*G220)/1000</f>
        <v>70.114999999999995</v>
      </c>
      <c r="Q220" s="45">
        <f t="shared" si="31"/>
        <v>1.1685833333333333</v>
      </c>
    </row>
    <row r="221" spans="1:17" ht="14.25" thickTop="1" thickBot="1" x14ac:dyDescent="0.25">
      <c r="A221" s="8" t="s">
        <v>71</v>
      </c>
      <c r="B221" s="18">
        <f>SUM(B209:B220)</f>
        <v>57459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47"/>
      <c r="N221" s="48"/>
      <c r="O221" s="49"/>
      <c r="P221" s="50"/>
      <c r="Q221" s="49"/>
    </row>
    <row r="222" spans="1:17" ht="14.25" thickTop="1" thickBot="1" x14ac:dyDescent="0.25">
      <c r="A222" s="15" t="s">
        <v>72</v>
      </c>
      <c r="B222" s="10">
        <f t="shared" ref="B222:J222" si="32">AVERAGE(B209:B220)</f>
        <v>4788.25</v>
      </c>
      <c r="C222" s="10">
        <f t="shared" si="32"/>
        <v>157.66666666666666</v>
      </c>
      <c r="D222" s="10">
        <f t="shared" si="32"/>
        <v>240.91666666666666</v>
      </c>
      <c r="E222" s="10">
        <f>AVERAGE(E209:E220)</f>
        <v>15.75</v>
      </c>
      <c r="F222" s="10">
        <f>AVERAGE(F209:F220)</f>
        <v>92.333333333333329</v>
      </c>
      <c r="G222" s="10">
        <f>AVERAGE(G209:G220)</f>
        <v>381.91666666666669</v>
      </c>
      <c r="H222" s="10">
        <f>AVERAGE(H209:H220)</f>
        <v>12</v>
      </c>
      <c r="I222" s="10">
        <f>AVERAGE(I209:I220)</f>
        <v>96.583333333333329</v>
      </c>
      <c r="J222" s="10">
        <f t="shared" si="32"/>
        <v>680.91666666666663</v>
      </c>
      <c r="K222" s="10">
        <f>AVERAGE(K209:K220)</f>
        <v>44</v>
      </c>
      <c r="L222" s="10">
        <f>AVERAGE(L209:L220)</f>
        <v>93.333333333333329</v>
      </c>
      <c r="M222" s="51">
        <f>C222/$C$2</f>
        <v>1.0511111111111111</v>
      </c>
      <c r="N222" s="52">
        <f>(C222*D222)/1000</f>
        <v>37.984527777777771</v>
      </c>
      <c r="O222" s="53">
        <f t="shared" si="30"/>
        <v>0.6330754629629628</v>
      </c>
      <c r="P222" s="54">
        <f>(C222*G222)/1000</f>
        <v>60.215527777777773</v>
      </c>
      <c r="Q222" s="53">
        <f t="shared" si="31"/>
        <v>1.0035921296296295</v>
      </c>
    </row>
    <row r="223" spans="1:17" ht="13.5" thickTop="1" x14ac:dyDescent="0.2"/>
    <row r="224" spans="1:17" ht="13.5" thickBot="1" x14ac:dyDescent="0.25"/>
    <row r="225" spans="1:17" ht="13.5" thickTop="1" x14ac:dyDescent="0.2">
      <c r="A225" s="23" t="s">
        <v>5</v>
      </c>
      <c r="B225" s="12" t="s">
        <v>6</v>
      </c>
      <c r="C225" s="12" t="s">
        <v>6</v>
      </c>
      <c r="D225" s="12" t="s">
        <v>7</v>
      </c>
      <c r="E225" s="12" t="s">
        <v>8</v>
      </c>
      <c r="F225" s="16" t="s">
        <v>2</v>
      </c>
      <c r="G225" s="12" t="s">
        <v>9</v>
      </c>
      <c r="H225" s="12" t="s">
        <v>10</v>
      </c>
      <c r="I225" s="16" t="s">
        <v>3</v>
      </c>
      <c r="J225" s="12" t="s">
        <v>11</v>
      </c>
      <c r="K225" s="12" t="s">
        <v>12</v>
      </c>
      <c r="L225" s="16" t="s">
        <v>13</v>
      </c>
      <c r="M225" s="35" t="s">
        <v>48</v>
      </c>
      <c r="N225" s="36" t="s">
        <v>49</v>
      </c>
      <c r="O225" s="37" t="s">
        <v>50</v>
      </c>
      <c r="P225" s="38" t="s">
        <v>48</v>
      </c>
      <c r="Q225" s="37" t="s">
        <v>48</v>
      </c>
    </row>
    <row r="226" spans="1:17" ht="13.5" thickBot="1" x14ac:dyDescent="0.25">
      <c r="A226" s="19" t="s">
        <v>73</v>
      </c>
      <c r="B226" s="13" t="s">
        <v>15</v>
      </c>
      <c r="C226" s="14" t="s">
        <v>16</v>
      </c>
      <c r="D226" s="13" t="s">
        <v>17</v>
      </c>
      <c r="E226" s="13" t="s">
        <v>17</v>
      </c>
      <c r="F226" s="17" t="s">
        <v>18</v>
      </c>
      <c r="G226" s="13" t="s">
        <v>17</v>
      </c>
      <c r="H226" s="13" t="s">
        <v>17</v>
      </c>
      <c r="I226" s="17" t="s">
        <v>18</v>
      </c>
      <c r="J226" s="13" t="s">
        <v>17</v>
      </c>
      <c r="K226" s="13" t="s">
        <v>17</v>
      </c>
      <c r="L226" s="17" t="s">
        <v>18</v>
      </c>
      <c r="M226" s="39" t="s">
        <v>6</v>
      </c>
      <c r="N226" s="40" t="s">
        <v>52</v>
      </c>
      <c r="O226" s="41" t="s">
        <v>53</v>
      </c>
      <c r="P226" s="42" t="s">
        <v>54</v>
      </c>
      <c r="Q226" s="41" t="s">
        <v>55</v>
      </c>
    </row>
    <row r="227" spans="1:17" ht="13.5" thickTop="1" x14ac:dyDescent="0.2">
      <c r="A227" s="6" t="s">
        <v>19</v>
      </c>
      <c r="B227" s="7">
        <v>5636</v>
      </c>
      <c r="C227" s="7">
        <v>182</v>
      </c>
      <c r="D227" s="7">
        <v>209</v>
      </c>
      <c r="E227" s="7">
        <v>15</v>
      </c>
      <c r="F227" s="7">
        <v>93</v>
      </c>
      <c r="G227" s="7">
        <v>365</v>
      </c>
      <c r="H227" s="7">
        <v>16</v>
      </c>
      <c r="I227" s="7">
        <v>96</v>
      </c>
      <c r="J227" s="7">
        <v>725</v>
      </c>
      <c r="K227" s="7">
        <v>55</v>
      </c>
      <c r="L227" s="7">
        <v>92</v>
      </c>
      <c r="M227" s="43">
        <f>C227/$C$2</f>
        <v>1.2133333333333334</v>
      </c>
      <c r="N227" s="44">
        <f>(C227*D227)/1000</f>
        <v>38.037999999999997</v>
      </c>
      <c r="O227" s="45">
        <f>(N227)/$E$3</f>
        <v>0.63396666666666657</v>
      </c>
      <c r="P227" s="46">
        <f>(C227*G227)/1000</f>
        <v>66.430000000000007</v>
      </c>
      <c r="Q227" s="45">
        <f>(P227)/$G$3</f>
        <v>1.1071666666666669</v>
      </c>
    </row>
    <row r="228" spans="1:17" x14ac:dyDescent="0.2">
      <c r="A228" s="6" t="s">
        <v>20</v>
      </c>
      <c r="B228" s="7">
        <v>4531</v>
      </c>
      <c r="C228" s="7">
        <v>162</v>
      </c>
      <c r="D228" s="7">
        <v>277</v>
      </c>
      <c r="E228" s="7">
        <v>19</v>
      </c>
      <c r="F228" s="7">
        <v>93</v>
      </c>
      <c r="G228" s="7">
        <v>442</v>
      </c>
      <c r="H228" s="7">
        <v>14</v>
      </c>
      <c r="I228" s="7">
        <v>97</v>
      </c>
      <c r="J228" s="7">
        <v>782</v>
      </c>
      <c r="K228" s="7">
        <v>56</v>
      </c>
      <c r="L228" s="7">
        <v>93</v>
      </c>
      <c r="M228" s="43">
        <f>C228/$C$2</f>
        <v>1.08</v>
      </c>
      <c r="N228" s="44">
        <f>(C228*D228)/1000</f>
        <v>44.874000000000002</v>
      </c>
      <c r="O228" s="45">
        <f t="shared" ref="O228:O240" si="33">(N228)/$E$3</f>
        <v>0.74790000000000001</v>
      </c>
      <c r="P228" s="46">
        <f>(C228*G228)/1000</f>
        <v>71.603999999999999</v>
      </c>
      <c r="Q228" s="45">
        <f t="shared" ref="Q228:Q240" si="34">(P228)/$G$3</f>
        <v>1.1934</v>
      </c>
    </row>
    <row r="229" spans="1:17" x14ac:dyDescent="0.2">
      <c r="A229" s="6" t="s">
        <v>21</v>
      </c>
      <c r="B229" s="7">
        <v>7274</v>
      </c>
      <c r="C229" s="7">
        <v>235</v>
      </c>
      <c r="D229" s="7">
        <v>250</v>
      </c>
      <c r="E229" s="7">
        <v>20</v>
      </c>
      <c r="F229" s="7">
        <v>92</v>
      </c>
      <c r="G229" s="7">
        <v>426</v>
      </c>
      <c r="H229" s="7">
        <v>14</v>
      </c>
      <c r="I229" s="7">
        <v>97</v>
      </c>
      <c r="J229" s="7">
        <v>750</v>
      </c>
      <c r="K229" s="7">
        <v>53</v>
      </c>
      <c r="L229" s="7">
        <v>93</v>
      </c>
      <c r="M229" s="43">
        <f>C229/$C$2</f>
        <v>1.5666666666666667</v>
      </c>
      <c r="N229" s="44">
        <f>(C229*D229)/1000</f>
        <v>58.75</v>
      </c>
      <c r="O229" s="45">
        <f t="shared" si="33"/>
        <v>0.97916666666666663</v>
      </c>
      <c r="P229" s="46">
        <f>(C229*G229)/1000</f>
        <v>100.11</v>
      </c>
      <c r="Q229" s="45">
        <f t="shared" si="34"/>
        <v>1.6685000000000001</v>
      </c>
    </row>
    <row r="230" spans="1:17" x14ac:dyDescent="0.2">
      <c r="A230" s="6" t="s">
        <v>22</v>
      </c>
      <c r="B230" s="7">
        <v>4686</v>
      </c>
      <c r="C230" s="7">
        <v>156</v>
      </c>
      <c r="D230" s="7">
        <v>227</v>
      </c>
      <c r="E230" s="7">
        <v>25</v>
      </c>
      <c r="F230" s="7">
        <v>89</v>
      </c>
      <c r="G230" s="7">
        <v>321</v>
      </c>
      <c r="H230" s="7">
        <v>15</v>
      </c>
      <c r="I230" s="7">
        <v>95</v>
      </c>
      <c r="J230" s="7">
        <v>690</v>
      </c>
      <c r="K230" s="7">
        <v>59</v>
      </c>
      <c r="L230" s="7">
        <v>92</v>
      </c>
      <c r="M230" s="43">
        <f>C230/$C$2</f>
        <v>1.04</v>
      </c>
      <c r="N230" s="44">
        <f>(C230*D230)/1000</f>
        <v>35.411999999999999</v>
      </c>
      <c r="O230" s="45">
        <f t="shared" si="33"/>
        <v>0.59019999999999995</v>
      </c>
      <c r="P230" s="46">
        <f>(C230*G230)/1000</f>
        <v>50.076000000000001</v>
      </c>
      <c r="Q230" s="45">
        <f t="shared" si="34"/>
        <v>0.83460000000000001</v>
      </c>
    </row>
    <row r="231" spans="1:17" x14ac:dyDescent="0.2">
      <c r="A231" s="6" t="s">
        <v>23</v>
      </c>
      <c r="B231" s="7">
        <v>4532</v>
      </c>
      <c r="C231" s="7">
        <v>146</v>
      </c>
      <c r="D231" s="7">
        <v>323</v>
      </c>
      <c r="E231" s="7">
        <v>21</v>
      </c>
      <c r="F231" s="7">
        <v>93</v>
      </c>
      <c r="G231" s="7">
        <v>445</v>
      </c>
      <c r="H231" s="7">
        <v>12</v>
      </c>
      <c r="I231" s="7">
        <v>97</v>
      </c>
      <c r="J231" s="7">
        <v>797</v>
      </c>
      <c r="K231" s="7">
        <v>53</v>
      </c>
      <c r="L231" s="7">
        <v>93</v>
      </c>
      <c r="M231" s="43">
        <f>C231/$C$2</f>
        <v>0.97333333333333338</v>
      </c>
      <c r="N231" s="44">
        <f>(C231*D231)/1000</f>
        <v>47.158000000000001</v>
      </c>
      <c r="O231" s="45">
        <f t="shared" si="33"/>
        <v>0.7859666666666667</v>
      </c>
      <c r="P231" s="46">
        <f>(C231*G231)/1000</f>
        <v>64.97</v>
      </c>
      <c r="Q231" s="45">
        <f t="shared" si="34"/>
        <v>1.0828333333333333</v>
      </c>
    </row>
    <row r="232" spans="1:17" x14ac:dyDescent="0.2">
      <c r="A232" s="6" t="s">
        <v>24</v>
      </c>
      <c r="B232" s="7">
        <v>4021</v>
      </c>
      <c r="C232" s="7">
        <v>134</v>
      </c>
      <c r="D232" s="7">
        <v>251</v>
      </c>
      <c r="E232" s="7">
        <v>24</v>
      </c>
      <c r="F232" s="7">
        <v>90</v>
      </c>
      <c r="G232" s="7">
        <v>333</v>
      </c>
      <c r="H232" s="7">
        <v>12</v>
      </c>
      <c r="I232" s="7">
        <v>96</v>
      </c>
      <c r="J232" s="7">
        <v>674</v>
      </c>
      <c r="K232" s="7">
        <v>57</v>
      </c>
      <c r="L232" s="7">
        <v>92</v>
      </c>
      <c r="M232" s="43">
        <f>C232/$C$2</f>
        <v>0.89333333333333331</v>
      </c>
      <c r="N232" s="44">
        <f>(C232*D232)/1000</f>
        <v>33.634</v>
      </c>
      <c r="O232" s="45">
        <f t="shared" si="33"/>
        <v>0.56056666666666666</v>
      </c>
      <c r="P232" s="46">
        <f>(C232*G232)/1000</f>
        <v>44.622</v>
      </c>
      <c r="Q232" s="45">
        <f t="shared" si="34"/>
        <v>0.74370000000000003</v>
      </c>
    </row>
    <row r="233" spans="1:17" x14ac:dyDescent="0.2">
      <c r="A233" s="6" t="s">
        <v>25</v>
      </c>
      <c r="B233" s="7">
        <v>4511</v>
      </c>
      <c r="C233" s="7">
        <v>146</v>
      </c>
      <c r="D233" s="7">
        <v>356</v>
      </c>
      <c r="E233" s="7">
        <v>19</v>
      </c>
      <c r="F233" s="7">
        <v>95</v>
      </c>
      <c r="G233" s="7">
        <v>379</v>
      </c>
      <c r="H233" s="7">
        <v>17</v>
      </c>
      <c r="I233" s="7">
        <v>96</v>
      </c>
      <c r="J233" s="7">
        <v>814</v>
      </c>
      <c r="K233" s="7">
        <v>54</v>
      </c>
      <c r="L233" s="7">
        <v>93</v>
      </c>
      <c r="M233" s="43">
        <f>C233/$C$2</f>
        <v>0.97333333333333338</v>
      </c>
      <c r="N233" s="44">
        <f>(C233*D233)/1000</f>
        <v>51.975999999999999</v>
      </c>
      <c r="O233" s="45">
        <f t="shared" si="33"/>
        <v>0.86626666666666663</v>
      </c>
      <c r="P233" s="46">
        <f>(C233*G233)/1000</f>
        <v>55.334000000000003</v>
      </c>
      <c r="Q233" s="45">
        <f t="shared" si="34"/>
        <v>0.92223333333333335</v>
      </c>
    </row>
    <row r="234" spans="1:17" x14ac:dyDescent="0.2">
      <c r="A234" s="6" t="s">
        <v>26</v>
      </c>
      <c r="B234" s="7">
        <v>4487</v>
      </c>
      <c r="C234" s="7">
        <v>145</v>
      </c>
      <c r="D234" s="7">
        <v>310</v>
      </c>
      <c r="E234" s="7">
        <v>19</v>
      </c>
      <c r="F234" s="7">
        <v>94</v>
      </c>
      <c r="G234" s="7">
        <v>336</v>
      </c>
      <c r="H234" s="7">
        <v>15</v>
      </c>
      <c r="I234" s="7">
        <v>95</v>
      </c>
      <c r="J234" s="7">
        <v>675</v>
      </c>
      <c r="K234" s="7">
        <v>54</v>
      </c>
      <c r="L234" s="7">
        <v>92</v>
      </c>
      <c r="M234" s="43">
        <f>C234/$C$2</f>
        <v>0.96666666666666667</v>
      </c>
      <c r="N234" s="44">
        <f>(C234*D234)/1000</f>
        <v>44.95</v>
      </c>
      <c r="O234" s="45">
        <f t="shared" si="33"/>
        <v>0.74916666666666676</v>
      </c>
      <c r="P234" s="46">
        <f>(C234*G234)/1000</f>
        <v>48.72</v>
      </c>
      <c r="Q234" s="45">
        <f t="shared" si="34"/>
        <v>0.81199999999999994</v>
      </c>
    </row>
    <row r="235" spans="1:17" x14ac:dyDescent="0.2">
      <c r="A235" s="6" t="s">
        <v>27</v>
      </c>
      <c r="B235" s="7">
        <v>4192</v>
      </c>
      <c r="C235" s="7">
        <v>140</v>
      </c>
      <c r="D235" s="7">
        <v>175</v>
      </c>
      <c r="E235" s="7">
        <v>17</v>
      </c>
      <c r="F235" s="7">
        <v>90</v>
      </c>
      <c r="G235" s="7">
        <v>316</v>
      </c>
      <c r="H235" s="7">
        <v>9</v>
      </c>
      <c r="I235" s="7">
        <v>97</v>
      </c>
      <c r="J235" s="7">
        <v>559</v>
      </c>
      <c r="K235" s="7">
        <v>31</v>
      </c>
      <c r="L235" s="7">
        <v>94</v>
      </c>
      <c r="M235" s="43">
        <f>C235/$C$2</f>
        <v>0.93333333333333335</v>
      </c>
      <c r="N235" s="44">
        <f>(C235*D235)/1000</f>
        <v>24.5</v>
      </c>
      <c r="O235" s="45">
        <f t="shared" si="33"/>
        <v>0.40833333333333333</v>
      </c>
      <c r="P235" s="46">
        <f>(C235*G235)/1000</f>
        <v>44.24</v>
      </c>
      <c r="Q235" s="45">
        <f t="shared" si="34"/>
        <v>0.7373333333333334</v>
      </c>
    </row>
    <row r="236" spans="1:17" x14ac:dyDescent="0.2">
      <c r="A236" s="6" t="s">
        <v>28</v>
      </c>
      <c r="B236" s="7">
        <v>4880</v>
      </c>
      <c r="C236" s="7">
        <v>157</v>
      </c>
      <c r="D236" s="7">
        <v>172</v>
      </c>
      <c r="E236" s="7">
        <v>19</v>
      </c>
      <c r="F236" s="7">
        <v>89</v>
      </c>
      <c r="G236" s="7">
        <v>306</v>
      </c>
      <c r="H236" s="7">
        <v>12</v>
      </c>
      <c r="I236" s="7">
        <v>96</v>
      </c>
      <c r="J236" s="7">
        <v>585</v>
      </c>
      <c r="K236" s="7">
        <v>56</v>
      </c>
      <c r="L236" s="7">
        <v>90</v>
      </c>
      <c r="M236" s="43">
        <f>C236/$C$2</f>
        <v>1.0466666666666666</v>
      </c>
      <c r="N236" s="44">
        <f>(C236*D236)/1000</f>
        <v>27.004000000000001</v>
      </c>
      <c r="O236" s="45">
        <f t="shared" si="33"/>
        <v>0.45006666666666667</v>
      </c>
      <c r="P236" s="46">
        <f>(C236*G236)/1000</f>
        <v>48.042000000000002</v>
      </c>
      <c r="Q236" s="45">
        <f t="shared" si="34"/>
        <v>0.80070000000000008</v>
      </c>
    </row>
    <row r="237" spans="1:17" x14ac:dyDescent="0.2">
      <c r="A237" s="6" t="s">
        <v>29</v>
      </c>
      <c r="B237" s="7">
        <v>4936</v>
      </c>
      <c r="C237" s="7">
        <v>165</v>
      </c>
      <c r="D237" s="7">
        <v>344</v>
      </c>
      <c r="E237" s="7">
        <v>20</v>
      </c>
      <c r="F237" s="7">
        <v>94</v>
      </c>
      <c r="G237" s="7">
        <v>418</v>
      </c>
      <c r="H237" s="7">
        <v>19</v>
      </c>
      <c r="I237" s="7">
        <v>96</v>
      </c>
      <c r="J237" s="7">
        <v>779</v>
      </c>
      <c r="K237" s="7">
        <v>62</v>
      </c>
      <c r="L237" s="7">
        <v>92</v>
      </c>
      <c r="M237" s="43">
        <f>C237/$C$2</f>
        <v>1.1000000000000001</v>
      </c>
      <c r="N237" s="44">
        <f>(C237*D237)/1000</f>
        <v>56.76</v>
      </c>
      <c r="O237" s="45">
        <f t="shared" si="33"/>
        <v>0.94599999999999995</v>
      </c>
      <c r="P237" s="46">
        <f>(C237*G237)/1000</f>
        <v>68.97</v>
      </c>
      <c r="Q237" s="45">
        <f t="shared" si="34"/>
        <v>1.1495</v>
      </c>
    </row>
    <row r="238" spans="1:17" ht="13.5" thickBot="1" x14ac:dyDescent="0.25">
      <c r="A238" s="6" t="s">
        <v>30</v>
      </c>
      <c r="B238" s="7">
        <v>5473</v>
      </c>
      <c r="C238" s="7">
        <v>177</v>
      </c>
      <c r="D238" s="7">
        <v>294</v>
      </c>
      <c r="E238" s="7">
        <v>16</v>
      </c>
      <c r="F238" s="7">
        <v>95</v>
      </c>
      <c r="G238" s="7">
        <v>371</v>
      </c>
      <c r="H238" s="7">
        <v>18</v>
      </c>
      <c r="I238" s="7">
        <v>95</v>
      </c>
      <c r="J238" s="7">
        <v>703</v>
      </c>
      <c r="K238" s="7">
        <v>53</v>
      </c>
      <c r="L238" s="7">
        <v>93</v>
      </c>
      <c r="M238" s="43">
        <f>C238/$C$2</f>
        <v>1.18</v>
      </c>
      <c r="N238" s="44">
        <f>(C238*D238)/1000</f>
        <v>52.037999999999997</v>
      </c>
      <c r="O238" s="45">
        <f t="shared" si="33"/>
        <v>0.86729999999999996</v>
      </c>
      <c r="P238" s="46">
        <f>(C238*G238)/1000</f>
        <v>65.667000000000002</v>
      </c>
      <c r="Q238" s="45">
        <f t="shared" si="34"/>
        <v>1.0944499999999999</v>
      </c>
    </row>
    <row r="239" spans="1:17" ht="14.25" thickTop="1" thickBot="1" x14ac:dyDescent="0.25">
      <c r="A239" s="8" t="s">
        <v>74</v>
      </c>
      <c r="B239" s="18">
        <f>SUM(B227:B238)</f>
        <v>59159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47"/>
      <c r="N239" s="48"/>
      <c r="O239" s="49"/>
      <c r="P239" s="50"/>
      <c r="Q239" s="49"/>
    </row>
    <row r="240" spans="1:17" ht="14.25" thickTop="1" thickBot="1" x14ac:dyDescent="0.25">
      <c r="A240" s="15" t="s">
        <v>75</v>
      </c>
      <c r="B240" s="10">
        <f t="shared" ref="B240:J240" si="35">AVERAGE(B227:B238)</f>
        <v>4929.916666666667</v>
      </c>
      <c r="C240" s="10">
        <f t="shared" si="35"/>
        <v>162.08333333333334</v>
      </c>
      <c r="D240" s="10">
        <f t="shared" si="35"/>
        <v>265.66666666666669</v>
      </c>
      <c r="E240" s="10">
        <f>AVERAGE(E227:E238)</f>
        <v>19.5</v>
      </c>
      <c r="F240" s="10">
        <f>AVERAGE(F227:F238)</f>
        <v>92.25</v>
      </c>
      <c r="G240" s="10">
        <f>AVERAGE(G227:G238)</f>
        <v>371.5</v>
      </c>
      <c r="H240" s="10">
        <f>AVERAGE(H227:H238)</f>
        <v>14.416666666666666</v>
      </c>
      <c r="I240" s="10">
        <f>AVERAGE(I227:I238)</f>
        <v>96.083333333333329</v>
      </c>
      <c r="J240" s="10">
        <f t="shared" si="35"/>
        <v>711.08333333333337</v>
      </c>
      <c r="K240" s="10">
        <f>AVERAGE(K227:K238)</f>
        <v>53.583333333333336</v>
      </c>
      <c r="L240" s="10">
        <f>AVERAGE(L227:L238)</f>
        <v>92.416666666666671</v>
      </c>
      <c r="M240" s="51">
        <f>C240/$C$2</f>
        <v>1.0805555555555557</v>
      </c>
      <c r="N240" s="52">
        <f>(C240*D240)/1000</f>
        <v>43.060138888888901</v>
      </c>
      <c r="O240" s="53">
        <f t="shared" si="33"/>
        <v>0.71766898148148173</v>
      </c>
      <c r="P240" s="54">
        <f>(C240*G240)/1000</f>
        <v>60.213958333333338</v>
      </c>
      <c r="Q240" s="53">
        <f t="shared" si="34"/>
        <v>1.0035659722222223</v>
      </c>
    </row>
    <row r="241" spans="1:17" ht="13.5" thickTop="1" x14ac:dyDescent="0.2"/>
    <row r="242" spans="1:17" ht="13.5" thickBot="1" x14ac:dyDescent="0.25"/>
    <row r="243" spans="1:17" ht="13.5" thickTop="1" x14ac:dyDescent="0.2">
      <c r="A243" s="23" t="s">
        <v>5</v>
      </c>
      <c r="B243" s="12" t="s">
        <v>6</v>
      </c>
      <c r="C243" s="12" t="s">
        <v>6</v>
      </c>
      <c r="D243" s="12" t="s">
        <v>7</v>
      </c>
      <c r="E243" s="12" t="s">
        <v>8</v>
      </c>
      <c r="F243" s="16" t="s">
        <v>2</v>
      </c>
      <c r="G243" s="12" t="s">
        <v>9</v>
      </c>
      <c r="H243" s="12" t="s">
        <v>10</v>
      </c>
      <c r="I243" s="16" t="s">
        <v>3</v>
      </c>
      <c r="J243" s="12" t="s">
        <v>11</v>
      </c>
      <c r="K243" s="12" t="s">
        <v>12</v>
      </c>
      <c r="L243" s="16" t="s">
        <v>13</v>
      </c>
      <c r="M243" s="35" t="s">
        <v>48</v>
      </c>
      <c r="N243" s="36" t="s">
        <v>49</v>
      </c>
      <c r="O243" s="37" t="s">
        <v>50</v>
      </c>
      <c r="P243" s="38" t="s">
        <v>48</v>
      </c>
      <c r="Q243" s="37" t="s">
        <v>48</v>
      </c>
    </row>
    <row r="244" spans="1:17" ht="13.5" thickBot="1" x14ac:dyDescent="0.25">
      <c r="A244" s="19" t="s">
        <v>76</v>
      </c>
      <c r="B244" s="13" t="s">
        <v>15</v>
      </c>
      <c r="C244" s="14" t="s">
        <v>16</v>
      </c>
      <c r="D244" s="13" t="s">
        <v>17</v>
      </c>
      <c r="E244" s="13" t="s">
        <v>17</v>
      </c>
      <c r="F244" s="17" t="s">
        <v>18</v>
      </c>
      <c r="G244" s="13" t="s">
        <v>17</v>
      </c>
      <c r="H244" s="13" t="s">
        <v>17</v>
      </c>
      <c r="I244" s="17" t="s">
        <v>18</v>
      </c>
      <c r="J244" s="13" t="s">
        <v>17</v>
      </c>
      <c r="K244" s="13" t="s">
        <v>17</v>
      </c>
      <c r="L244" s="17" t="s">
        <v>18</v>
      </c>
      <c r="M244" s="39" t="s">
        <v>6</v>
      </c>
      <c r="N244" s="40" t="s">
        <v>52</v>
      </c>
      <c r="O244" s="41" t="s">
        <v>53</v>
      </c>
      <c r="P244" s="42" t="s">
        <v>54</v>
      </c>
      <c r="Q244" s="41" t="s">
        <v>55</v>
      </c>
    </row>
    <row r="245" spans="1:17" ht="13.5" thickTop="1" x14ac:dyDescent="0.2">
      <c r="A245" s="6" t="s">
        <v>19</v>
      </c>
      <c r="B245" s="7">
        <v>4861</v>
      </c>
      <c r="C245" s="7">
        <v>157</v>
      </c>
      <c r="D245" s="7">
        <v>214</v>
      </c>
      <c r="E245" s="7">
        <v>12</v>
      </c>
      <c r="F245" s="7">
        <v>95</v>
      </c>
      <c r="G245" s="7">
        <v>361</v>
      </c>
      <c r="H245" s="7">
        <v>9</v>
      </c>
      <c r="I245" s="7">
        <v>98</v>
      </c>
      <c r="J245" s="7">
        <v>710</v>
      </c>
      <c r="K245" s="7">
        <v>43</v>
      </c>
      <c r="L245" s="7">
        <v>94</v>
      </c>
      <c r="M245" s="43">
        <f>C245/$C$2</f>
        <v>1.0466666666666666</v>
      </c>
      <c r="N245" s="44">
        <f>(C245*D245)/1000</f>
        <v>33.597999999999999</v>
      </c>
      <c r="O245" s="45">
        <f>(N245)/$E$3</f>
        <v>0.55996666666666661</v>
      </c>
      <c r="P245" s="46">
        <f>(C245*G245)/1000</f>
        <v>56.677</v>
      </c>
      <c r="Q245" s="45">
        <f>(P245)/$G$3</f>
        <v>0.94461666666666666</v>
      </c>
    </row>
    <row r="246" spans="1:17" x14ac:dyDescent="0.2">
      <c r="A246" s="6" t="s">
        <v>20</v>
      </c>
      <c r="B246" s="7">
        <v>4388</v>
      </c>
      <c r="C246" s="7">
        <v>151</v>
      </c>
      <c r="D246" s="7">
        <v>498</v>
      </c>
      <c r="E246" s="7">
        <v>18</v>
      </c>
      <c r="F246" s="7">
        <v>96</v>
      </c>
      <c r="G246" s="7">
        <v>438</v>
      </c>
      <c r="H246" s="7">
        <v>12</v>
      </c>
      <c r="I246" s="7">
        <v>97</v>
      </c>
      <c r="J246" s="7">
        <v>821</v>
      </c>
      <c r="K246" s="7">
        <v>46</v>
      </c>
      <c r="L246" s="7">
        <v>94</v>
      </c>
      <c r="M246" s="43">
        <f>C246/$C$2</f>
        <v>1.0066666666666666</v>
      </c>
      <c r="N246" s="44">
        <f>(C246*D246)/1000</f>
        <v>75.197999999999993</v>
      </c>
      <c r="O246" s="45">
        <f t="shared" ref="O246:O258" si="36">(N246)/$E$3</f>
        <v>1.2532999999999999</v>
      </c>
      <c r="P246" s="46">
        <f>(C246*G246)/1000</f>
        <v>66.138000000000005</v>
      </c>
      <c r="Q246" s="45">
        <f t="shared" ref="Q246:Q258" si="37">(P246)/$G$3</f>
        <v>1.1023000000000001</v>
      </c>
    </row>
    <row r="247" spans="1:17" x14ac:dyDescent="0.2">
      <c r="A247" s="6" t="s">
        <v>21</v>
      </c>
      <c r="B247" s="7">
        <v>5459</v>
      </c>
      <c r="C247" s="7">
        <v>176</v>
      </c>
      <c r="D247" s="7">
        <v>286</v>
      </c>
      <c r="E247" s="7">
        <v>18</v>
      </c>
      <c r="F247" s="7">
        <v>94</v>
      </c>
      <c r="G247" s="7">
        <v>388</v>
      </c>
      <c r="H247" s="7">
        <v>15</v>
      </c>
      <c r="I247" s="7">
        <v>96</v>
      </c>
      <c r="J247" s="7">
        <v>686</v>
      </c>
      <c r="K247" s="7">
        <v>46</v>
      </c>
      <c r="L247" s="7">
        <v>93</v>
      </c>
      <c r="M247" s="43">
        <f>C247/$C$2</f>
        <v>1.1733333333333333</v>
      </c>
      <c r="N247" s="44">
        <f>(C247*D247)/1000</f>
        <v>50.335999999999999</v>
      </c>
      <c r="O247" s="45">
        <f t="shared" si="36"/>
        <v>0.83893333333333331</v>
      </c>
      <c r="P247" s="46">
        <f>(C247*G247)/1000</f>
        <v>68.287999999999997</v>
      </c>
      <c r="Q247" s="45">
        <f t="shared" si="37"/>
        <v>1.1381333333333332</v>
      </c>
    </row>
    <row r="248" spans="1:17" x14ac:dyDescent="0.2">
      <c r="A248" s="6" t="s">
        <v>22</v>
      </c>
      <c r="B248" s="7">
        <v>4936</v>
      </c>
      <c r="C248" s="7">
        <v>165</v>
      </c>
      <c r="D248" s="7">
        <v>264</v>
      </c>
      <c r="E248" s="7">
        <v>9</v>
      </c>
      <c r="F248" s="7">
        <v>97</v>
      </c>
      <c r="G248" s="7">
        <v>388</v>
      </c>
      <c r="H248" s="7">
        <v>11</v>
      </c>
      <c r="I248" s="7">
        <v>97</v>
      </c>
      <c r="J248" s="7">
        <v>724</v>
      </c>
      <c r="K248" s="7">
        <v>36</v>
      </c>
      <c r="L248" s="7">
        <v>95</v>
      </c>
      <c r="M248" s="43">
        <f>C248/$C$2</f>
        <v>1.1000000000000001</v>
      </c>
      <c r="N248" s="44">
        <f>(C248*D248)/1000</f>
        <v>43.56</v>
      </c>
      <c r="O248" s="45">
        <f t="shared" si="36"/>
        <v>0.72600000000000009</v>
      </c>
      <c r="P248" s="46">
        <f>(C248*G248)/1000</f>
        <v>64.02</v>
      </c>
      <c r="Q248" s="45">
        <f t="shared" si="37"/>
        <v>1.0669999999999999</v>
      </c>
    </row>
    <row r="249" spans="1:17" x14ac:dyDescent="0.2">
      <c r="A249" s="6" t="s">
        <v>23</v>
      </c>
      <c r="B249" s="7">
        <v>4308</v>
      </c>
      <c r="C249" s="7">
        <v>139</v>
      </c>
      <c r="D249" s="7">
        <v>168</v>
      </c>
      <c r="E249" s="7">
        <v>12</v>
      </c>
      <c r="F249" s="7">
        <v>93</v>
      </c>
      <c r="G249" s="7">
        <v>293</v>
      </c>
      <c r="H249" s="7">
        <v>14</v>
      </c>
      <c r="I249" s="7">
        <v>95</v>
      </c>
      <c r="J249" s="7">
        <v>618</v>
      </c>
      <c r="K249" s="7">
        <v>34</v>
      </c>
      <c r="L249" s="7">
        <v>94</v>
      </c>
      <c r="M249" s="43">
        <f>C249/$C$2</f>
        <v>0.92666666666666664</v>
      </c>
      <c r="N249" s="44">
        <f>(C249*D249)/1000</f>
        <v>23.352</v>
      </c>
      <c r="O249" s="45">
        <f t="shared" si="36"/>
        <v>0.38919999999999999</v>
      </c>
      <c r="P249" s="46">
        <f>(C249*G249)/1000</f>
        <v>40.726999999999997</v>
      </c>
      <c r="Q249" s="45">
        <f t="shared" si="37"/>
        <v>0.67878333333333329</v>
      </c>
    </row>
    <row r="250" spans="1:17" x14ac:dyDescent="0.2">
      <c r="A250" s="6" t="s">
        <v>24</v>
      </c>
      <c r="B250" s="7">
        <v>3651</v>
      </c>
      <c r="C250" s="7">
        <v>122</v>
      </c>
      <c r="D250" s="7">
        <v>240</v>
      </c>
      <c r="E250" s="7">
        <v>11</v>
      </c>
      <c r="F250" s="7">
        <v>96</v>
      </c>
      <c r="G250" s="7">
        <v>333</v>
      </c>
      <c r="H250" s="7">
        <v>17</v>
      </c>
      <c r="I250" s="7">
        <v>95</v>
      </c>
      <c r="J250" s="7">
        <v>669</v>
      </c>
      <c r="K250" s="7">
        <v>44</v>
      </c>
      <c r="L250" s="7">
        <v>93</v>
      </c>
      <c r="M250" s="43">
        <f>C250/$C$2</f>
        <v>0.81333333333333335</v>
      </c>
      <c r="N250" s="44">
        <f>(C250*D250)/1000</f>
        <v>29.28</v>
      </c>
      <c r="O250" s="45">
        <f t="shared" si="36"/>
        <v>0.48800000000000004</v>
      </c>
      <c r="P250" s="46">
        <f>(C250*G250)/1000</f>
        <v>40.625999999999998</v>
      </c>
      <c r="Q250" s="45">
        <f t="shared" si="37"/>
        <v>0.67709999999999992</v>
      </c>
    </row>
    <row r="251" spans="1:17" x14ac:dyDescent="0.2">
      <c r="A251" s="6" t="s">
        <v>25</v>
      </c>
      <c r="B251" s="7">
        <v>4233</v>
      </c>
      <c r="C251" s="7">
        <v>137</v>
      </c>
      <c r="D251" s="7">
        <v>291</v>
      </c>
      <c r="E251" s="7">
        <v>15</v>
      </c>
      <c r="F251" s="7">
        <v>95</v>
      </c>
      <c r="G251" s="7">
        <v>414</v>
      </c>
      <c r="H251" s="7">
        <v>14</v>
      </c>
      <c r="I251" s="7">
        <v>97</v>
      </c>
      <c r="J251" s="7">
        <v>844</v>
      </c>
      <c r="K251" s="7">
        <v>38</v>
      </c>
      <c r="L251" s="7">
        <v>95</v>
      </c>
      <c r="M251" s="43">
        <f>C251/$C$2</f>
        <v>0.91333333333333333</v>
      </c>
      <c r="N251" s="44">
        <f>(C251*D251)/1000</f>
        <v>39.866999999999997</v>
      </c>
      <c r="O251" s="45">
        <f t="shared" si="36"/>
        <v>0.66444999999999999</v>
      </c>
      <c r="P251" s="46">
        <f>(C251*G251)/1000</f>
        <v>56.718000000000004</v>
      </c>
      <c r="Q251" s="45">
        <f t="shared" si="37"/>
        <v>0.94530000000000003</v>
      </c>
    </row>
    <row r="252" spans="1:17" x14ac:dyDescent="0.2">
      <c r="A252" s="6" t="s">
        <v>26</v>
      </c>
      <c r="B252" s="7">
        <v>4200</v>
      </c>
      <c r="C252" s="7">
        <v>135</v>
      </c>
      <c r="D252" s="7">
        <v>281</v>
      </c>
      <c r="E252" s="7">
        <v>13</v>
      </c>
      <c r="F252" s="7">
        <v>95</v>
      </c>
      <c r="G252" s="7">
        <v>446</v>
      </c>
      <c r="H252" s="7">
        <v>13</v>
      </c>
      <c r="I252" s="7">
        <v>97</v>
      </c>
      <c r="J252" s="7">
        <v>876</v>
      </c>
      <c r="K252" s="7">
        <v>41</v>
      </c>
      <c r="L252" s="7">
        <v>95</v>
      </c>
      <c r="M252" s="43">
        <f>C252/$C$2</f>
        <v>0.9</v>
      </c>
      <c r="N252" s="44">
        <f>(C252*D252)/1000</f>
        <v>37.935000000000002</v>
      </c>
      <c r="O252" s="45">
        <f t="shared" si="36"/>
        <v>0.63225000000000009</v>
      </c>
      <c r="P252" s="46">
        <f>(C252*G252)/1000</f>
        <v>60.21</v>
      </c>
      <c r="Q252" s="45">
        <f t="shared" si="37"/>
        <v>1.0035000000000001</v>
      </c>
    </row>
    <row r="253" spans="1:17" x14ac:dyDescent="0.2">
      <c r="A253" s="6" t="s">
        <v>27</v>
      </c>
      <c r="B253" s="7">
        <v>3872</v>
      </c>
      <c r="C253" s="7">
        <v>129</v>
      </c>
      <c r="D253" s="7">
        <v>145</v>
      </c>
      <c r="E253" s="7">
        <v>15</v>
      </c>
      <c r="F253" s="7">
        <v>90</v>
      </c>
      <c r="G253" s="7">
        <v>297</v>
      </c>
      <c r="H253" s="7">
        <v>16</v>
      </c>
      <c r="I253" s="7">
        <v>95</v>
      </c>
      <c r="J253" s="7">
        <v>523</v>
      </c>
      <c r="K253" s="7">
        <v>41</v>
      </c>
      <c r="L253" s="7">
        <v>92</v>
      </c>
      <c r="M253" s="43">
        <f>C253/$C$2</f>
        <v>0.86</v>
      </c>
      <c r="N253" s="44">
        <f>(C253*D253)/1000</f>
        <v>18.704999999999998</v>
      </c>
      <c r="O253" s="45">
        <f t="shared" si="36"/>
        <v>0.31174999999999997</v>
      </c>
      <c r="P253" s="46">
        <f>(C253*G253)/1000</f>
        <v>38.313000000000002</v>
      </c>
      <c r="Q253" s="45">
        <f t="shared" si="37"/>
        <v>0.63855000000000006</v>
      </c>
    </row>
    <row r="254" spans="1:17" x14ac:dyDescent="0.2">
      <c r="A254" s="6" t="s">
        <v>28</v>
      </c>
      <c r="B254" s="7">
        <v>4478</v>
      </c>
      <c r="C254" s="7">
        <v>144</v>
      </c>
      <c r="D254" s="7">
        <v>226</v>
      </c>
      <c r="E254" s="7">
        <v>24</v>
      </c>
      <c r="F254" s="7">
        <v>89</v>
      </c>
      <c r="G254" s="7">
        <v>330</v>
      </c>
      <c r="H254" s="7">
        <v>21</v>
      </c>
      <c r="I254" s="7">
        <v>94</v>
      </c>
      <c r="J254" s="7">
        <v>584</v>
      </c>
      <c r="K254" s="7">
        <v>86</v>
      </c>
      <c r="L254" s="7">
        <v>85</v>
      </c>
      <c r="M254" s="43">
        <f>C254/$C$2</f>
        <v>0.96</v>
      </c>
      <c r="N254" s="44">
        <f>(C254*D254)/1000</f>
        <v>32.543999999999997</v>
      </c>
      <c r="O254" s="45">
        <f t="shared" si="36"/>
        <v>0.54239999999999999</v>
      </c>
      <c r="P254" s="46">
        <f>(C254*G254)/1000</f>
        <v>47.52</v>
      </c>
      <c r="Q254" s="45">
        <f t="shared" si="37"/>
        <v>0.79200000000000004</v>
      </c>
    </row>
    <row r="255" spans="1:17" x14ac:dyDescent="0.2">
      <c r="A255" s="6" t="s">
        <v>29</v>
      </c>
      <c r="B255" s="7">
        <v>5544</v>
      </c>
      <c r="C255" s="7">
        <v>185</v>
      </c>
      <c r="D255" s="7">
        <v>241</v>
      </c>
      <c r="E255" s="7">
        <v>30</v>
      </c>
      <c r="F255" s="7">
        <v>87</v>
      </c>
      <c r="G255" s="7">
        <v>342</v>
      </c>
      <c r="H255" s="7">
        <v>22</v>
      </c>
      <c r="I255" s="7">
        <v>93</v>
      </c>
      <c r="J255" s="7">
        <v>609</v>
      </c>
      <c r="K255" s="7">
        <v>92</v>
      </c>
      <c r="L255" s="7">
        <v>85</v>
      </c>
      <c r="M255" s="43">
        <f>C255/$C$2</f>
        <v>1.2333333333333334</v>
      </c>
      <c r="N255" s="44">
        <f>(C255*D255)/1000</f>
        <v>44.585000000000001</v>
      </c>
      <c r="O255" s="45">
        <f t="shared" si="36"/>
        <v>0.74308333333333332</v>
      </c>
      <c r="P255" s="46">
        <f>(C255*G255)/1000</f>
        <v>63.27</v>
      </c>
      <c r="Q255" s="45">
        <f t="shared" si="37"/>
        <v>1.0545</v>
      </c>
    </row>
    <row r="256" spans="1:17" ht="13.5" thickBot="1" x14ac:dyDescent="0.25">
      <c r="A256" s="6" t="s">
        <v>30</v>
      </c>
      <c r="B256" s="7">
        <v>5662</v>
      </c>
      <c r="C256" s="7">
        <v>183</v>
      </c>
      <c r="D256" s="7">
        <v>233</v>
      </c>
      <c r="E256" s="7">
        <v>36</v>
      </c>
      <c r="F256" s="7">
        <v>85</v>
      </c>
      <c r="G256" s="7">
        <v>398</v>
      </c>
      <c r="H256" s="7">
        <v>21</v>
      </c>
      <c r="I256" s="7">
        <v>95</v>
      </c>
      <c r="J256" s="7">
        <v>727</v>
      </c>
      <c r="K256" s="7">
        <v>84</v>
      </c>
      <c r="L256" s="7">
        <v>88</v>
      </c>
      <c r="M256" s="43">
        <f>C256/$C$2</f>
        <v>1.22</v>
      </c>
      <c r="N256" s="44">
        <f>(C256*D256)/1000</f>
        <v>42.639000000000003</v>
      </c>
      <c r="O256" s="45">
        <f t="shared" si="36"/>
        <v>0.71065</v>
      </c>
      <c r="P256" s="46">
        <f>(C256*G256)/1000</f>
        <v>72.834000000000003</v>
      </c>
      <c r="Q256" s="45">
        <f t="shared" si="37"/>
        <v>1.2139</v>
      </c>
    </row>
    <row r="257" spans="1:17" ht="14.25" thickTop="1" thickBot="1" x14ac:dyDescent="0.25">
      <c r="A257" s="8" t="s">
        <v>77</v>
      </c>
      <c r="B257" s="18">
        <f>SUM(B245:B256)</f>
        <v>55592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47"/>
      <c r="N257" s="48"/>
      <c r="O257" s="49"/>
      <c r="P257" s="50"/>
      <c r="Q257" s="49"/>
    </row>
    <row r="258" spans="1:17" ht="14.25" thickTop="1" thickBot="1" x14ac:dyDescent="0.25">
      <c r="A258" s="15" t="s">
        <v>78</v>
      </c>
      <c r="B258" s="10">
        <f t="shared" ref="B258:J258" si="38">AVERAGE(B245:B256)</f>
        <v>4632.666666666667</v>
      </c>
      <c r="C258" s="10">
        <f t="shared" si="38"/>
        <v>151.91666666666666</v>
      </c>
      <c r="D258" s="10">
        <f t="shared" si="38"/>
        <v>257.25</v>
      </c>
      <c r="E258" s="10">
        <f>AVERAGE(E245:E256)</f>
        <v>17.75</v>
      </c>
      <c r="F258" s="10">
        <f>AVERAGE(F245:F256)</f>
        <v>92.666666666666671</v>
      </c>
      <c r="G258" s="10">
        <f>AVERAGE(G245:G256)</f>
        <v>369</v>
      </c>
      <c r="H258" s="10">
        <f>AVERAGE(H245:H256)</f>
        <v>15.416666666666666</v>
      </c>
      <c r="I258" s="10">
        <f>AVERAGE(I245:I256)</f>
        <v>95.75</v>
      </c>
      <c r="J258" s="10">
        <f t="shared" si="38"/>
        <v>699.25</v>
      </c>
      <c r="K258" s="10">
        <f>AVERAGE(K245:K256)</f>
        <v>52.583333333333336</v>
      </c>
      <c r="L258" s="10">
        <f>AVERAGE(L245:L256)</f>
        <v>91.916666666666671</v>
      </c>
      <c r="M258" s="51">
        <f>C258/$C$2</f>
        <v>1.0127777777777778</v>
      </c>
      <c r="N258" s="52">
        <f>(C258*D258)/1000</f>
        <v>39.080562499999999</v>
      </c>
      <c r="O258" s="53">
        <f t="shared" si="36"/>
        <v>0.6513427083333333</v>
      </c>
      <c r="P258" s="54">
        <f>(C258*G258)/1000</f>
        <v>56.057250000000003</v>
      </c>
      <c r="Q258" s="53">
        <f t="shared" si="37"/>
        <v>0.93428750000000005</v>
      </c>
    </row>
    <row r="259" spans="1:17" ht="13.5" thickTop="1" x14ac:dyDescent="0.2"/>
    <row r="260" spans="1:17" ht="13.5" thickBot="1" x14ac:dyDescent="0.25"/>
    <row r="261" spans="1:17" ht="13.5" thickTop="1" x14ac:dyDescent="0.2">
      <c r="A261" s="23" t="s">
        <v>5</v>
      </c>
      <c r="B261" s="12" t="s">
        <v>6</v>
      </c>
      <c r="C261" s="12" t="s">
        <v>6</v>
      </c>
      <c r="D261" s="12" t="s">
        <v>7</v>
      </c>
      <c r="E261" s="12" t="s">
        <v>8</v>
      </c>
      <c r="F261" s="16" t="s">
        <v>2</v>
      </c>
      <c r="G261" s="12" t="s">
        <v>9</v>
      </c>
      <c r="H261" s="12" t="s">
        <v>10</v>
      </c>
      <c r="I261" s="16" t="s">
        <v>3</v>
      </c>
      <c r="J261" s="12" t="s">
        <v>11</v>
      </c>
      <c r="K261" s="12" t="s">
        <v>12</v>
      </c>
      <c r="L261" s="16" t="s">
        <v>13</v>
      </c>
      <c r="M261" s="35" t="s">
        <v>48</v>
      </c>
      <c r="N261" s="36" t="s">
        <v>49</v>
      </c>
      <c r="O261" s="37" t="s">
        <v>50</v>
      </c>
      <c r="P261" s="38" t="s">
        <v>48</v>
      </c>
      <c r="Q261" s="37" t="s">
        <v>48</v>
      </c>
    </row>
    <row r="262" spans="1:17" ht="13.5" thickBot="1" x14ac:dyDescent="0.25">
      <c r="A262" s="19" t="s">
        <v>79</v>
      </c>
      <c r="B262" s="13" t="s">
        <v>15</v>
      </c>
      <c r="C262" s="14" t="s">
        <v>16</v>
      </c>
      <c r="D262" s="13" t="s">
        <v>17</v>
      </c>
      <c r="E262" s="13" t="s">
        <v>17</v>
      </c>
      <c r="F262" s="17" t="s">
        <v>18</v>
      </c>
      <c r="G262" s="13" t="s">
        <v>17</v>
      </c>
      <c r="H262" s="13" t="s">
        <v>17</v>
      </c>
      <c r="I262" s="17" t="s">
        <v>18</v>
      </c>
      <c r="J262" s="13" t="s">
        <v>17</v>
      </c>
      <c r="K262" s="13" t="s">
        <v>17</v>
      </c>
      <c r="L262" s="17" t="s">
        <v>18</v>
      </c>
      <c r="M262" s="39" t="s">
        <v>6</v>
      </c>
      <c r="N262" s="40" t="s">
        <v>52</v>
      </c>
      <c r="O262" s="41" t="s">
        <v>53</v>
      </c>
      <c r="P262" s="42" t="s">
        <v>54</v>
      </c>
      <c r="Q262" s="41" t="s">
        <v>55</v>
      </c>
    </row>
    <row r="263" spans="1:17" ht="13.5" thickTop="1" x14ac:dyDescent="0.2">
      <c r="A263" s="6" t="s">
        <v>19</v>
      </c>
      <c r="B263" s="7">
        <v>6766</v>
      </c>
      <c r="C263" s="7">
        <v>218</v>
      </c>
      <c r="D263" s="7">
        <v>227</v>
      </c>
      <c r="E263" s="7">
        <v>24</v>
      </c>
      <c r="F263" s="20">
        <f t="shared" ref="F263:F274" si="39">+(D263-E263)/D263</f>
        <v>0.89427312775330392</v>
      </c>
      <c r="G263" s="7">
        <v>356</v>
      </c>
      <c r="H263" s="7">
        <v>23</v>
      </c>
      <c r="I263" s="20">
        <f t="shared" ref="I263:I274" si="40">+(G263-H263)/G263</f>
        <v>0.9353932584269663</v>
      </c>
      <c r="J263" s="7">
        <v>694</v>
      </c>
      <c r="K263" s="7">
        <v>85</v>
      </c>
      <c r="L263" s="20">
        <f t="shared" ref="L263:L274" si="41">+(J263-K263)/J263</f>
        <v>0.87752161383285299</v>
      </c>
      <c r="M263" s="43">
        <f>C263/$C$2</f>
        <v>1.4533333333333334</v>
      </c>
      <c r="N263" s="44">
        <f>(C263*D263)/1000</f>
        <v>49.485999999999997</v>
      </c>
      <c r="O263" s="45">
        <f>(N263)/$E$3</f>
        <v>0.82476666666666665</v>
      </c>
      <c r="P263" s="46">
        <f>(C263*G263)/1000</f>
        <v>77.608000000000004</v>
      </c>
      <c r="Q263" s="45">
        <f>(P263)/$G$3</f>
        <v>1.2934666666666668</v>
      </c>
    </row>
    <row r="264" spans="1:17" x14ac:dyDescent="0.2">
      <c r="A264" s="6" t="s">
        <v>20</v>
      </c>
      <c r="B264" s="7">
        <v>4902</v>
      </c>
      <c r="C264" s="7">
        <v>175</v>
      </c>
      <c r="D264" s="7">
        <v>178</v>
      </c>
      <c r="E264" s="7">
        <v>16</v>
      </c>
      <c r="F264" s="20">
        <f t="shared" si="39"/>
        <v>0.9101123595505618</v>
      </c>
      <c r="G264" s="7">
        <v>333</v>
      </c>
      <c r="H264" s="7">
        <v>23</v>
      </c>
      <c r="I264" s="20">
        <f t="shared" si="40"/>
        <v>0.93093093093093093</v>
      </c>
      <c r="J264" s="7">
        <v>614</v>
      </c>
      <c r="K264" s="7">
        <v>64</v>
      </c>
      <c r="L264" s="20">
        <f t="shared" si="41"/>
        <v>0.89576547231270354</v>
      </c>
      <c r="M264" s="43">
        <f>C264/$C$2</f>
        <v>1.1666666666666667</v>
      </c>
      <c r="N264" s="44">
        <f>(C264*D264)/1000</f>
        <v>31.15</v>
      </c>
      <c r="O264" s="45">
        <f t="shared" ref="O264:O276" si="42">(N264)/$E$3</f>
        <v>0.51916666666666667</v>
      </c>
      <c r="P264" s="46">
        <f>(C264*G264)/1000</f>
        <v>58.274999999999999</v>
      </c>
      <c r="Q264" s="45">
        <f t="shared" ref="Q264:Q276" si="43">(P264)/$G$3</f>
        <v>0.97124999999999995</v>
      </c>
    </row>
    <row r="265" spans="1:17" x14ac:dyDescent="0.2">
      <c r="A265" s="6" t="s">
        <v>21</v>
      </c>
      <c r="B265" s="7">
        <v>5126</v>
      </c>
      <c r="C265" s="7">
        <v>165</v>
      </c>
      <c r="D265" s="7">
        <v>157</v>
      </c>
      <c r="E265" s="7">
        <v>20</v>
      </c>
      <c r="F265" s="20">
        <f t="shared" si="39"/>
        <v>0.87261146496815289</v>
      </c>
      <c r="G265" s="7">
        <v>302</v>
      </c>
      <c r="H265" s="7">
        <v>21</v>
      </c>
      <c r="I265" s="20">
        <f t="shared" si="40"/>
        <v>0.93046357615894038</v>
      </c>
      <c r="J265" s="7">
        <v>574</v>
      </c>
      <c r="K265" s="7">
        <v>70</v>
      </c>
      <c r="L265" s="20">
        <f t="shared" si="41"/>
        <v>0.87804878048780488</v>
      </c>
      <c r="M265" s="43">
        <f>C265/$C$2</f>
        <v>1.1000000000000001</v>
      </c>
      <c r="N265" s="44">
        <f>(C265*D265)/1000</f>
        <v>25.905000000000001</v>
      </c>
      <c r="O265" s="45">
        <f t="shared" si="42"/>
        <v>0.43175000000000002</v>
      </c>
      <c r="P265" s="46">
        <f>(C265*G265)/1000</f>
        <v>49.83</v>
      </c>
      <c r="Q265" s="45">
        <f t="shared" si="43"/>
        <v>0.83050000000000002</v>
      </c>
    </row>
    <row r="266" spans="1:17" x14ac:dyDescent="0.2">
      <c r="A266" s="6" t="s">
        <v>22</v>
      </c>
      <c r="B266" s="7">
        <v>4651</v>
      </c>
      <c r="C266" s="7">
        <v>155</v>
      </c>
      <c r="D266" s="7">
        <v>385</v>
      </c>
      <c r="E266" s="7">
        <v>26</v>
      </c>
      <c r="F266" s="20">
        <f t="shared" si="39"/>
        <v>0.93246753246753245</v>
      </c>
      <c r="G266" s="7">
        <v>389</v>
      </c>
      <c r="H266" s="7">
        <v>20</v>
      </c>
      <c r="I266" s="20">
        <f t="shared" si="40"/>
        <v>0.94858611825192807</v>
      </c>
      <c r="J266" s="7">
        <v>754</v>
      </c>
      <c r="K266" s="7">
        <v>76</v>
      </c>
      <c r="L266" s="20">
        <f t="shared" si="41"/>
        <v>0.89920424403183019</v>
      </c>
      <c r="M266" s="43">
        <f>C266/$C$2</f>
        <v>1.0333333333333334</v>
      </c>
      <c r="N266" s="44">
        <f>(C266*D266)/1000</f>
        <v>59.674999999999997</v>
      </c>
      <c r="O266" s="45">
        <f t="shared" si="42"/>
        <v>0.99458333333333326</v>
      </c>
      <c r="P266" s="46">
        <f>(C266*G266)/1000</f>
        <v>60.295000000000002</v>
      </c>
      <c r="Q266" s="45">
        <f t="shared" si="43"/>
        <v>1.0049166666666667</v>
      </c>
    </row>
    <row r="267" spans="1:17" x14ac:dyDescent="0.2">
      <c r="A267" s="6" t="s">
        <v>23</v>
      </c>
      <c r="B267" s="7">
        <v>4210</v>
      </c>
      <c r="C267" s="7">
        <v>136</v>
      </c>
      <c r="D267" s="7">
        <v>233</v>
      </c>
      <c r="E267" s="7">
        <v>26</v>
      </c>
      <c r="F267" s="20">
        <f t="shared" si="39"/>
        <v>0.88841201716738194</v>
      </c>
      <c r="G267" s="7">
        <v>382</v>
      </c>
      <c r="H267" s="7">
        <v>19</v>
      </c>
      <c r="I267" s="20">
        <f t="shared" si="40"/>
        <v>0.95026178010471207</v>
      </c>
      <c r="J267" s="7">
        <v>770</v>
      </c>
      <c r="K267" s="7">
        <v>74</v>
      </c>
      <c r="L267" s="20">
        <f t="shared" si="41"/>
        <v>0.90389610389610386</v>
      </c>
      <c r="M267" s="43">
        <f>C267/$C$2</f>
        <v>0.90666666666666662</v>
      </c>
      <c r="N267" s="44">
        <f>(C267*D267)/1000</f>
        <v>31.687999999999999</v>
      </c>
      <c r="O267" s="45">
        <f t="shared" si="42"/>
        <v>0.52813333333333334</v>
      </c>
      <c r="P267" s="46">
        <f>(C267*G267)/1000</f>
        <v>51.951999999999998</v>
      </c>
      <c r="Q267" s="45">
        <f t="shared" si="43"/>
        <v>0.86586666666666667</v>
      </c>
    </row>
    <row r="268" spans="1:17" x14ac:dyDescent="0.2">
      <c r="A268" s="6" t="s">
        <v>24</v>
      </c>
      <c r="B268" s="7">
        <v>4093</v>
      </c>
      <c r="C268" s="7">
        <v>136</v>
      </c>
      <c r="D268" s="7">
        <v>165</v>
      </c>
      <c r="E268" s="7">
        <v>19</v>
      </c>
      <c r="F268" s="20">
        <f t="shared" si="39"/>
        <v>0.88484848484848488</v>
      </c>
      <c r="G268" s="7">
        <v>298</v>
      </c>
      <c r="H268" s="7">
        <v>19</v>
      </c>
      <c r="I268" s="20">
        <f t="shared" si="40"/>
        <v>0.93624161073825507</v>
      </c>
      <c r="J268" s="7">
        <v>571</v>
      </c>
      <c r="K268" s="7">
        <v>60</v>
      </c>
      <c r="L268" s="20">
        <f t="shared" si="41"/>
        <v>0.8949211908931699</v>
      </c>
      <c r="M268" s="43">
        <f>C268/$C$2</f>
        <v>0.90666666666666662</v>
      </c>
      <c r="N268" s="44">
        <f>(C268*D268)/1000</f>
        <v>22.44</v>
      </c>
      <c r="O268" s="45">
        <f t="shared" si="42"/>
        <v>0.374</v>
      </c>
      <c r="P268" s="46">
        <f>(C268*G268)/1000</f>
        <v>40.527999999999999</v>
      </c>
      <c r="Q268" s="45">
        <f t="shared" si="43"/>
        <v>0.67546666666666666</v>
      </c>
    </row>
    <row r="269" spans="1:17" x14ac:dyDescent="0.2">
      <c r="A269" s="6" t="s">
        <v>25</v>
      </c>
      <c r="B269" s="7">
        <v>4865</v>
      </c>
      <c r="C269" s="7">
        <v>157</v>
      </c>
      <c r="D269" s="7">
        <v>166</v>
      </c>
      <c r="E269" s="7">
        <v>28</v>
      </c>
      <c r="F269" s="20">
        <f t="shared" si="39"/>
        <v>0.83132530120481929</v>
      </c>
      <c r="G269" s="7">
        <v>314</v>
      </c>
      <c r="H269" s="7">
        <v>23</v>
      </c>
      <c r="I269" s="20">
        <f t="shared" si="40"/>
        <v>0.92675159235668791</v>
      </c>
      <c r="J269" s="7">
        <v>598</v>
      </c>
      <c r="K269" s="7">
        <v>71</v>
      </c>
      <c r="L269" s="20">
        <f t="shared" si="41"/>
        <v>0.88127090301003341</v>
      </c>
      <c r="M269" s="43">
        <f>C269/$C$2</f>
        <v>1.0466666666666666</v>
      </c>
      <c r="N269" s="44">
        <f>(C269*D269)/1000</f>
        <v>26.062000000000001</v>
      </c>
      <c r="O269" s="45">
        <f t="shared" si="42"/>
        <v>0.43436666666666668</v>
      </c>
      <c r="P269" s="46">
        <f>(C269*G269)/1000</f>
        <v>49.298000000000002</v>
      </c>
      <c r="Q269" s="45">
        <f t="shared" si="43"/>
        <v>0.82163333333333333</v>
      </c>
    </row>
    <row r="270" spans="1:17" x14ac:dyDescent="0.2">
      <c r="A270" s="6" t="s">
        <v>26</v>
      </c>
      <c r="B270" s="7">
        <v>5431</v>
      </c>
      <c r="C270" s="7">
        <v>175</v>
      </c>
      <c r="D270" s="7">
        <v>224</v>
      </c>
      <c r="E270" s="7">
        <v>26</v>
      </c>
      <c r="F270" s="20">
        <f t="shared" si="39"/>
        <v>0.8839285714285714</v>
      </c>
      <c r="G270" s="7">
        <v>336</v>
      </c>
      <c r="H270" s="7">
        <v>21</v>
      </c>
      <c r="I270" s="20">
        <f t="shared" si="40"/>
        <v>0.9375</v>
      </c>
      <c r="J270" s="7">
        <v>654</v>
      </c>
      <c r="K270" s="7">
        <v>70</v>
      </c>
      <c r="L270" s="20">
        <f t="shared" si="41"/>
        <v>0.89296636085626913</v>
      </c>
      <c r="M270" s="43">
        <f>C270/$C$2</f>
        <v>1.1666666666666667</v>
      </c>
      <c r="N270" s="44">
        <f>(C270*D270)/1000</f>
        <v>39.200000000000003</v>
      </c>
      <c r="O270" s="45">
        <f t="shared" si="42"/>
        <v>0.65333333333333343</v>
      </c>
      <c r="P270" s="46">
        <f>(C270*G270)/1000</f>
        <v>58.8</v>
      </c>
      <c r="Q270" s="45">
        <f t="shared" si="43"/>
        <v>0.98</v>
      </c>
    </row>
    <row r="271" spans="1:17" x14ac:dyDescent="0.2">
      <c r="A271" s="6" t="s">
        <v>27</v>
      </c>
      <c r="B271" s="7">
        <v>4863</v>
      </c>
      <c r="C271" s="7">
        <v>162</v>
      </c>
      <c r="D271" s="7">
        <v>157</v>
      </c>
      <c r="E271" s="7">
        <v>18</v>
      </c>
      <c r="F271" s="20">
        <f t="shared" si="39"/>
        <v>0.88535031847133761</v>
      </c>
      <c r="G271" s="7">
        <v>269</v>
      </c>
      <c r="H271" s="7">
        <v>16</v>
      </c>
      <c r="I271" s="20">
        <f t="shared" si="40"/>
        <v>0.94052044609665431</v>
      </c>
      <c r="J271" s="7">
        <v>492</v>
      </c>
      <c r="K271" s="7">
        <v>53</v>
      </c>
      <c r="L271" s="20">
        <f t="shared" si="41"/>
        <v>0.89227642276422769</v>
      </c>
      <c r="M271" s="43">
        <f>C271/$C$2</f>
        <v>1.08</v>
      </c>
      <c r="N271" s="44">
        <f>(C271*D271)/1000</f>
        <v>25.434000000000001</v>
      </c>
      <c r="O271" s="45">
        <f t="shared" si="42"/>
        <v>0.4239</v>
      </c>
      <c r="P271" s="46">
        <f>(C271*G271)/1000</f>
        <v>43.578000000000003</v>
      </c>
      <c r="Q271" s="45">
        <f t="shared" si="43"/>
        <v>0.72630000000000006</v>
      </c>
    </row>
    <row r="272" spans="1:17" x14ac:dyDescent="0.2">
      <c r="A272" s="6" t="s">
        <v>28</v>
      </c>
      <c r="B272" s="7">
        <v>4918</v>
      </c>
      <c r="C272" s="7">
        <v>159</v>
      </c>
      <c r="D272" s="7">
        <v>151</v>
      </c>
      <c r="E272" s="7">
        <v>20</v>
      </c>
      <c r="F272" s="20">
        <f t="shared" si="39"/>
        <v>0.86754966887417218</v>
      </c>
      <c r="G272" s="7">
        <v>269</v>
      </c>
      <c r="H272" s="7">
        <v>13</v>
      </c>
      <c r="I272" s="20">
        <f t="shared" si="40"/>
        <v>0.95167286245353155</v>
      </c>
      <c r="J272" s="7">
        <v>495</v>
      </c>
      <c r="K272" s="7">
        <v>48</v>
      </c>
      <c r="L272" s="20">
        <f t="shared" si="41"/>
        <v>0.90303030303030307</v>
      </c>
      <c r="M272" s="43">
        <f>C272/$C$2</f>
        <v>1.06</v>
      </c>
      <c r="N272" s="44">
        <f>(C272*D272)/1000</f>
        <v>24.009</v>
      </c>
      <c r="O272" s="45">
        <f t="shared" si="42"/>
        <v>0.40015000000000001</v>
      </c>
      <c r="P272" s="46">
        <f>(C272*G272)/1000</f>
        <v>42.771000000000001</v>
      </c>
      <c r="Q272" s="45">
        <f t="shared" si="43"/>
        <v>0.71284999999999998</v>
      </c>
    </row>
    <row r="273" spans="1:17" x14ac:dyDescent="0.2">
      <c r="A273" s="6" t="s">
        <v>29</v>
      </c>
      <c r="B273" s="7">
        <v>4682</v>
      </c>
      <c r="C273" s="7">
        <v>156</v>
      </c>
      <c r="D273" s="7">
        <v>166</v>
      </c>
      <c r="E273" s="7">
        <v>12</v>
      </c>
      <c r="F273" s="20">
        <f t="shared" si="39"/>
        <v>0.92771084337349397</v>
      </c>
      <c r="G273" s="7">
        <v>254</v>
      </c>
      <c r="H273" s="7">
        <v>11</v>
      </c>
      <c r="I273" s="20">
        <f t="shared" si="40"/>
        <v>0.95669291338582674</v>
      </c>
      <c r="J273" s="7">
        <v>550</v>
      </c>
      <c r="K273" s="7">
        <v>49</v>
      </c>
      <c r="L273" s="20">
        <f t="shared" si="41"/>
        <v>0.91090909090909089</v>
      </c>
      <c r="M273" s="43">
        <f>C273/$C$2</f>
        <v>1.04</v>
      </c>
      <c r="N273" s="44">
        <f>(C273*D273)/1000</f>
        <v>25.896000000000001</v>
      </c>
      <c r="O273" s="45">
        <f t="shared" si="42"/>
        <v>0.43160000000000004</v>
      </c>
      <c r="P273" s="46">
        <f>(C273*G273)/1000</f>
        <v>39.624000000000002</v>
      </c>
      <c r="Q273" s="45">
        <f t="shared" si="43"/>
        <v>0.66039999999999999</v>
      </c>
    </row>
    <row r="274" spans="1:17" ht="13.5" thickBot="1" x14ac:dyDescent="0.25">
      <c r="A274" s="6" t="s">
        <v>30</v>
      </c>
      <c r="B274" s="7">
        <v>5241</v>
      </c>
      <c r="C274" s="7">
        <v>169</v>
      </c>
      <c r="D274" s="7">
        <v>298</v>
      </c>
      <c r="E274" s="7">
        <v>19</v>
      </c>
      <c r="F274" s="20">
        <f t="shared" si="39"/>
        <v>0.93624161073825507</v>
      </c>
      <c r="G274" s="7">
        <v>324</v>
      </c>
      <c r="H274" s="7">
        <v>14</v>
      </c>
      <c r="I274" s="20">
        <f t="shared" si="40"/>
        <v>0.95679012345679015</v>
      </c>
      <c r="J274" s="7">
        <v>677</v>
      </c>
      <c r="K274" s="7">
        <v>52</v>
      </c>
      <c r="L274" s="20">
        <f t="shared" si="41"/>
        <v>0.9231905465288035</v>
      </c>
      <c r="M274" s="43">
        <f>C274/$C$2</f>
        <v>1.1266666666666667</v>
      </c>
      <c r="N274" s="44">
        <f>(C274*D274)/1000</f>
        <v>50.362000000000002</v>
      </c>
      <c r="O274" s="45">
        <f t="shared" si="42"/>
        <v>0.83936666666666671</v>
      </c>
      <c r="P274" s="46">
        <f>(C274*G274)/1000</f>
        <v>54.756</v>
      </c>
      <c r="Q274" s="45">
        <f t="shared" si="43"/>
        <v>0.91259999999999997</v>
      </c>
    </row>
    <row r="275" spans="1:17" ht="14.25" thickTop="1" thickBot="1" x14ac:dyDescent="0.25">
      <c r="A275" s="8" t="s">
        <v>80</v>
      </c>
      <c r="B275" s="18">
        <f>SUM(B263:B274)</f>
        <v>59748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47"/>
      <c r="N275" s="48"/>
      <c r="O275" s="49"/>
      <c r="P275" s="50"/>
      <c r="Q275" s="49"/>
    </row>
    <row r="276" spans="1:17" ht="14.25" thickTop="1" thickBot="1" x14ac:dyDescent="0.25">
      <c r="A276" s="15" t="s">
        <v>81</v>
      </c>
      <c r="B276" s="10">
        <f t="shared" ref="B276:J276" si="44">AVERAGE(B263:B274)</f>
        <v>4979</v>
      </c>
      <c r="C276" s="10">
        <f t="shared" si="44"/>
        <v>163.58333333333334</v>
      </c>
      <c r="D276" s="10">
        <f t="shared" si="44"/>
        <v>208.91666666666666</v>
      </c>
      <c r="E276" s="10">
        <f>AVERAGE(E263:E274)</f>
        <v>21.166666666666668</v>
      </c>
      <c r="F276" s="22">
        <f>AVERAGE(F263:F274)</f>
        <v>0.89290260840383884</v>
      </c>
      <c r="G276" s="10">
        <f>AVERAGE(G263:G274)</f>
        <v>318.83333333333331</v>
      </c>
      <c r="H276" s="10">
        <f>AVERAGE(H263:H274)</f>
        <v>18.583333333333332</v>
      </c>
      <c r="I276" s="22">
        <f>AVERAGE(I263:I274)</f>
        <v>0.94181710103010186</v>
      </c>
      <c r="J276" s="10">
        <f t="shared" si="44"/>
        <v>620.25</v>
      </c>
      <c r="K276" s="10">
        <f>AVERAGE(K263:K274)</f>
        <v>64.333333333333329</v>
      </c>
      <c r="L276" s="22">
        <f>AVERAGE(L263:L274)</f>
        <v>0.89608341937943248</v>
      </c>
      <c r="M276" s="51">
        <f>C276/$C$2</f>
        <v>1.0905555555555557</v>
      </c>
      <c r="N276" s="52">
        <f>(C276*D276)/1000</f>
        <v>34.175284722222223</v>
      </c>
      <c r="O276" s="53">
        <f t="shared" si="42"/>
        <v>0.56958807870370376</v>
      </c>
      <c r="P276" s="54">
        <f>(C276*G276)/1000</f>
        <v>52.155819444444447</v>
      </c>
      <c r="Q276" s="53">
        <f t="shared" si="43"/>
        <v>0.86926365740740741</v>
      </c>
    </row>
    <row r="277" spans="1:17" ht="13.5" thickTop="1" x14ac:dyDescent="0.2"/>
    <row r="278" spans="1:17" ht="13.5" thickBot="1" x14ac:dyDescent="0.25"/>
    <row r="279" spans="1:17" ht="13.5" thickTop="1" x14ac:dyDescent="0.2">
      <c r="A279" s="23" t="s">
        <v>5</v>
      </c>
      <c r="B279" s="12" t="s">
        <v>6</v>
      </c>
      <c r="C279" s="12" t="s">
        <v>6</v>
      </c>
      <c r="D279" s="12" t="s">
        <v>7</v>
      </c>
      <c r="E279" s="12" t="s">
        <v>8</v>
      </c>
      <c r="F279" s="16" t="s">
        <v>2</v>
      </c>
      <c r="G279" s="12" t="s">
        <v>9</v>
      </c>
      <c r="H279" s="12" t="s">
        <v>10</v>
      </c>
      <c r="I279" s="16" t="s">
        <v>3</v>
      </c>
      <c r="J279" s="12" t="s">
        <v>11</v>
      </c>
      <c r="K279" s="12" t="s">
        <v>12</v>
      </c>
      <c r="L279" s="16" t="s">
        <v>13</v>
      </c>
      <c r="M279" s="35" t="s">
        <v>48</v>
      </c>
      <c r="N279" s="36" t="s">
        <v>49</v>
      </c>
      <c r="O279" s="37" t="s">
        <v>50</v>
      </c>
      <c r="P279" s="38" t="s">
        <v>48</v>
      </c>
      <c r="Q279" s="37" t="s">
        <v>48</v>
      </c>
    </row>
    <row r="280" spans="1:17" ht="13.5" thickBot="1" x14ac:dyDescent="0.25">
      <c r="A280" s="19" t="s">
        <v>82</v>
      </c>
      <c r="B280" s="13" t="s">
        <v>15</v>
      </c>
      <c r="C280" s="14" t="s">
        <v>16</v>
      </c>
      <c r="D280" s="13" t="s">
        <v>17</v>
      </c>
      <c r="E280" s="13" t="s">
        <v>17</v>
      </c>
      <c r="F280" s="17" t="s">
        <v>18</v>
      </c>
      <c r="G280" s="13" t="s">
        <v>17</v>
      </c>
      <c r="H280" s="13" t="s">
        <v>17</v>
      </c>
      <c r="I280" s="17" t="s">
        <v>18</v>
      </c>
      <c r="J280" s="13" t="s">
        <v>17</v>
      </c>
      <c r="K280" s="13" t="s">
        <v>17</v>
      </c>
      <c r="L280" s="17" t="s">
        <v>18</v>
      </c>
      <c r="M280" s="39" t="s">
        <v>6</v>
      </c>
      <c r="N280" s="40" t="s">
        <v>52</v>
      </c>
      <c r="O280" s="41" t="s">
        <v>53</v>
      </c>
      <c r="P280" s="42" t="s">
        <v>54</v>
      </c>
      <c r="Q280" s="41" t="s">
        <v>55</v>
      </c>
    </row>
    <row r="281" spans="1:17" ht="13.5" thickTop="1" x14ac:dyDescent="0.2">
      <c r="A281" s="6" t="s">
        <v>19</v>
      </c>
      <c r="B281" s="7">
        <v>2577</v>
      </c>
      <c r="C281" s="7">
        <v>83</v>
      </c>
      <c r="D281" s="7">
        <v>279</v>
      </c>
      <c r="E281" s="7">
        <v>21</v>
      </c>
      <c r="F281" s="21">
        <f t="shared" ref="F281:F292" si="45">+(D281-E281)/D281</f>
        <v>0.92473118279569888</v>
      </c>
      <c r="G281" s="7">
        <v>399</v>
      </c>
      <c r="H281" s="7">
        <v>11</v>
      </c>
      <c r="I281" s="21">
        <f>+(G281-H281)/G281</f>
        <v>0.97243107769423553</v>
      </c>
      <c r="J281" s="7">
        <v>964</v>
      </c>
      <c r="K281" s="7">
        <v>63</v>
      </c>
      <c r="L281" s="21">
        <f t="shared" ref="L281:L292" si="46">+(J281-K281)/J281</f>
        <v>0.93464730290456433</v>
      </c>
      <c r="M281" s="43">
        <f>C281/$C$2</f>
        <v>0.55333333333333334</v>
      </c>
      <c r="N281" s="44">
        <f>(C281*D281)/1000</f>
        <v>23.157</v>
      </c>
      <c r="O281" s="45">
        <f>(N281)/$E$3</f>
        <v>0.38595000000000002</v>
      </c>
      <c r="P281" s="46">
        <f>(C281*G281)/1000</f>
        <v>33.116999999999997</v>
      </c>
      <c r="Q281" s="45">
        <f>(P281)/$G$3</f>
        <v>0.55194999999999994</v>
      </c>
    </row>
    <row r="282" spans="1:17" x14ac:dyDescent="0.2">
      <c r="A282" s="6" t="s">
        <v>20</v>
      </c>
      <c r="B282" s="7">
        <v>3372</v>
      </c>
      <c r="C282" s="7">
        <v>120</v>
      </c>
      <c r="D282" s="7">
        <v>212</v>
      </c>
      <c r="E282" s="7">
        <v>13</v>
      </c>
      <c r="F282" s="21">
        <f t="shared" si="45"/>
        <v>0.93867924528301883</v>
      </c>
      <c r="G282" s="7">
        <v>451</v>
      </c>
      <c r="H282" s="7">
        <v>14</v>
      </c>
      <c r="I282" s="21">
        <f t="shared" ref="I282:I292" si="47">+(G282-H282)/G282</f>
        <v>0.96895787139689582</v>
      </c>
      <c r="J282" s="7">
        <v>810</v>
      </c>
      <c r="K282" s="7">
        <v>55</v>
      </c>
      <c r="L282" s="21">
        <f t="shared" si="46"/>
        <v>0.9320987654320988</v>
      </c>
      <c r="M282" s="43">
        <f>C282/$C$2</f>
        <v>0.8</v>
      </c>
      <c r="N282" s="44">
        <f>(C282*D282)/1000</f>
        <v>25.44</v>
      </c>
      <c r="O282" s="45">
        <f t="shared" ref="O282:O294" si="48">(N282)/$E$3</f>
        <v>0.42400000000000004</v>
      </c>
      <c r="P282" s="46">
        <f>(C282*G282)/1000</f>
        <v>54.12</v>
      </c>
      <c r="Q282" s="45">
        <f t="shared" ref="Q282:Q294" si="49">(P282)/$G$3</f>
        <v>0.90199999999999991</v>
      </c>
    </row>
    <row r="283" spans="1:17" x14ac:dyDescent="0.2">
      <c r="A283" s="6" t="s">
        <v>21</v>
      </c>
      <c r="B283" s="7">
        <v>3060</v>
      </c>
      <c r="C283" s="7">
        <v>99</v>
      </c>
      <c r="D283" s="7">
        <v>278</v>
      </c>
      <c r="E283" s="7">
        <v>19</v>
      </c>
      <c r="F283" s="21">
        <f t="shared" si="45"/>
        <v>0.93165467625899279</v>
      </c>
      <c r="G283" s="7">
        <v>453</v>
      </c>
      <c r="H283" s="7">
        <v>12</v>
      </c>
      <c r="I283" s="21">
        <f t="shared" si="47"/>
        <v>0.97350993377483441</v>
      </c>
      <c r="J283" s="7">
        <v>843</v>
      </c>
      <c r="K283" s="7">
        <v>61</v>
      </c>
      <c r="L283" s="21">
        <f t="shared" si="46"/>
        <v>0.9276393831553974</v>
      </c>
      <c r="M283" s="43">
        <f>C283/$C$2</f>
        <v>0.66</v>
      </c>
      <c r="N283" s="44">
        <f>(C283*D283)/1000</f>
        <v>27.521999999999998</v>
      </c>
      <c r="O283" s="45">
        <f t="shared" si="48"/>
        <v>0.4587</v>
      </c>
      <c r="P283" s="46">
        <f>(C283*G283)/1000</f>
        <v>44.847000000000001</v>
      </c>
      <c r="Q283" s="45">
        <f t="shared" si="49"/>
        <v>0.74745000000000006</v>
      </c>
    </row>
    <row r="284" spans="1:17" x14ac:dyDescent="0.2">
      <c r="A284" s="6" t="s">
        <v>22</v>
      </c>
      <c r="B284" s="7">
        <v>3063</v>
      </c>
      <c r="C284" s="7">
        <v>102</v>
      </c>
      <c r="D284" s="7">
        <v>186</v>
      </c>
      <c r="E284" s="7">
        <v>17</v>
      </c>
      <c r="F284" s="21">
        <f t="shared" si="45"/>
        <v>0.90860215053763438</v>
      </c>
      <c r="G284" s="7">
        <v>416</v>
      </c>
      <c r="H284" s="7">
        <v>11</v>
      </c>
      <c r="I284" s="21">
        <f t="shared" si="47"/>
        <v>0.97355769230769229</v>
      </c>
      <c r="J284" s="7">
        <v>730</v>
      </c>
      <c r="K284" s="7">
        <v>43</v>
      </c>
      <c r="L284" s="21">
        <f t="shared" si="46"/>
        <v>0.94109589041095887</v>
      </c>
      <c r="M284" s="43">
        <f>C284/$C$2</f>
        <v>0.68</v>
      </c>
      <c r="N284" s="44">
        <f>(C284*D284)/1000</f>
        <v>18.972000000000001</v>
      </c>
      <c r="O284" s="45">
        <f t="shared" si="48"/>
        <v>0.31620000000000004</v>
      </c>
      <c r="P284" s="46">
        <f>(C284*G284)/1000</f>
        <v>42.432000000000002</v>
      </c>
      <c r="Q284" s="45">
        <f t="shared" si="49"/>
        <v>0.70720000000000005</v>
      </c>
    </row>
    <row r="285" spans="1:17" x14ac:dyDescent="0.2">
      <c r="A285" s="6" t="s">
        <v>23</v>
      </c>
      <c r="B285" s="7">
        <v>3132</v>
      </c>
      <c r="C285" s="7">
        <v>101</v>
      </c>
      <c r="D285" s="7">
        <v>197</v>
      </c>
      <c r="E285" s="7">
        <v>15</v>
      </c>
      <c r="F285" s="21">
        <f t="shared" si="45"/>
        <v>0.92385786802030456</v>
      </c>
      <c r="G285" s="7">
        <v>423</v>
      </c>
      <c r="H285" s="7">
        <v>16</v>
      </c>
      <c r="I285" s="21">
        <f t="shared" si="47"/>
        <v>0.9621749408983451</v>
      </c>
      <c r="J285" s="7">
        <v>837</v>
      </c>
      <c r="K285" s="7">
        <v>57</v>
      </c>
      <c r="L285" s="21">
        <f t="shared" si="46"/>
        <v>0.93189964157706096</v>
      </c>
      <c r="M285" s="43">
        <f>C285/$C$2</f>
        <v>0.67333333333333334</v>
      </c>
      <c r="N285" s="44">
        <f>(C285*D285)/1000</f>
        <v>19.896999999999998</v>
      </c>
      <c r="O285" s="45">
        <f t="shared" si="48"/>
        <v>0.33161666666666662</v>
      </c>
      <c r="P285" s="46">
        <f>(C285*G285)/1000</f>
        <v>42.722999999999999</v>
      </c>
      <c r="Q285" s="45">
        <f t="shared" si="49"/>
        <v>0.71204999999999996</v>
      </c>
    </row>
    <row r="286" spans="1:17" x14ac:dyDescent="0.2">
      <c r="A286" s="6" t="s">
        <v>24</v>
      </c>
      <c r="B286" s="7">
        <v>2727</v>
      </c>
      <c r="C286" s="7">
        <v>91</v>
      </c>
      <c r="D286" s="7">
        <v>256</v>
      </c>
      <c r="E286" s="7">
        <v>15</v>
      </c>
      <c r="F286" s="21">
        <f t="shared" si="45"/>
        <v>0.94140625</v>
      </c>
      <c r="G286" s="7">
        <v>421</v>
      </c>
      <c r="H286" s="7">
        <v>11</v>
      </c>
      <c r="I286" s="21">
        <f t="shared" si="47"/>
        <v>0.97387173396674587</v>
      </c>
      <c r="J286" s="7">
        <v>833</v>
      </c>
      <c r="K286" s="7">
        <v>48</v>
      </c>
      <c r="L286" s="21">
        <f t="shared" si="46"/>
        <v>0.94237695078031214</v>
      </c>
      <c r="M286" s="43">
        <f>C286/$C$2</f>
        <v>0.60666666666666669</v>
      </c>
      <c r="N286" s="44">
        <f>(C286*D286)/1000</f>
        <v>23.295999999999999</v>
      </c>
      <c r="O286" s="45">
        <f t="shared" si="48"/>
        <v>0.38826666666666665</v>
      </c>
      <c r="P286" s="46">
        <f>(C286*G286)/1000</f>
        <v>38.311</v>
      </c>
      <c r="Q286" s="45">
        <f t="shared" si="49"/>
        <v>0.63851666666666662</v>
      </c>
    </row>
    <row r="287" spans="1:17" x14ac:dyDescent="0.2">
      <c r="A287" s="6" t="s">
        <v>25</v>
      </c>
      <c r="B287" s="7">
        <v>3076</v>
      </c>
      <c r="C287" s="7">
        <v>99</v>
      </c>
      <c r="D287" s="7">
        <v>296</v>
      </c>
      <c r="E287" s="7">
        <v>12</v>
      </c>
      <c r="F287" s="21">
        <f t="shared" si="45"/>
        <v>0.95945945945945943</v>
      </c>
      <c r="G287" s="7">
        <v>440</v>
      </c>
      <c r="H287" s="7">
        <v>14</v>
      </c>
      <c r="I287" s="21">
        <f t="shared" si="47"/>
        <v>0.96818181818181814</v>
      </c>
      <c r="J287" s="7">
        <v>867</v>
      </c>
      <c r="K287" s="7">
        <v>45</v>
      </c>
      <c r="L287" s="21">
        <f t="shared" si="46"/>
        <v>0.94809688581314877</v>
      </c>
      <c r="M287" s="43">
        <f>C287/$C$2</f>
        <v>0.66</v>
      </c>
      <c r="N287" s="44">
        <f>(C287*D287)/1000</f>
        <v>29.303999999999998</v>
      </c>
      <c r="O287" s="45">
        <f t="shared" si="48"/>
        <v>0.4884</v>
      </c>
      <c r="P287" s="46">
        <f>(C287*G287)/1000</f>
        <v>43.56</v>
      </c>
      <c r="Q287" s="45">
        <f t="shared" si="49"/>
        <v>0.72600000000000009</v>
      </c>
    </row>
    <row r="288" spans="1:17" x14ac:dyDescent="0.2">
      <c r="A288" s="6" t="s">
        <v>26</v>
      </c>
      <c r="B288" s="7">
        <v>3417</v>
      </c>
      <c r="C288" s="7">
        <v>110</v>
      </c>
      <c r="D288" s="7">
        <v>221</v>
      </c>
      <c r="E288" s="7">
        <v>13</v>
      </c>
      <c r="F288" s="21">
        <f t="shared" si="45"/>
        <v>0.94117647058823528</v>
      </c>
      <c r="G288" s="7">
        <v>410</v>
      </c>
      <c r="H288" s="7">
        <v>14</v>
      </c>
      <c r="I288" s="21">
        <f t="shared" si="47"/>
        <v>0.96585365853658534</v>
      </c>
      <c r="J288" s="7">
        <v>770</v>
      </c>
      <c r="K288" s="7">
        <v>49</v>
      </c>
      <c r="L288" s="21">
        <f t="shared" si="46"/>
        <v>0.9363636363636364</v>
      </c>
      <c r="M288" s="43">
        <f>C288/$C$2</f>
        <v>0.73333333333333328</v>
      </c>
      <c r="N288" s="44">
        <f>(C288*D288)/1000</f>
        <v>24.31</v>
      </c>
      <c r="O288" s="45">
        <f t="shared" si="48"/>
        <v>0.40516666666666662</v>
      </c>
      <c r="P288" s="46">
        <f>(C288*G288)/1000</f>
        <v>45.1</v>
      </c>
      <c r="Q288" s="45">
        <f t="shared" si="49"/>
        <v>0.75166666666666671</v>
      </c>
    </row>
    <row r="289" spans="1:17" x14ac:dyDescent="0.2">
      <c r="A289" s="6" t="s">
        <v>27</v>
      </c>
      <c r="B289" s="7">
        <v>3587</v>
      </c>
      <c r="C289" s="7">
        <v>120</v>
      </c>
      <c r="D289" s="7">
        <v>188</v>
      </c>
      <c r="E289" s="7">
        <v>16</v>
      </c>
      <c r="F289" s="21">
        <f t="shared" si="45"/>
        <v>0.91489361702127658</v>
      </c>
      <c r="G289" s="7">
        <v>384</v>
      </c>
      <c r="H289" s="7">
        <v>18</v>
      </c>
      <c r="I289" s="21">
        <f t="shared" si="47"/>
        <v>0.953125</v>
      </c>
      <c r="J289" s="7">
        <v>730</v>
      </c>
      <c r="K289" s="7">
        <v>53</v>
      </c>
      <c r="L289" s="21">
        <f t="shared" si="46"/>
        <v>0.92739726027397262</v>
      </c>
      <c r="M289" s="43">
        <f>C289/$C$2</f>
        <v>0.8</v>
      </c>
      <c r="N289" s="44">
        <f>(C289*D289)/1000</f>
        <v>22.56</v>
      </c>
      <c r="O289" s="45">
        <f t="shared" si="48"/>
        <v>0.376</v>
      </c>
      <c r="P289" s="46">
        <f>(C289*G289)/1000</f>
        <v>46.08</v>
      </c>
      <c r="Q289" s="45">
        <f t="shared" si="49"/>
        <v>0.76800000000000002</v>
      </c>
    </row>
    <row r="290" spans="1:17" x14ac:dyDescent="0.2">
      <c r="A290" s="6" t="s">
        <v>28</v>
      </c>
      <c r="B290" s="7">
        <v>4964</v>
      </c>
      <c r="C290" s="7">
        <v>160</v>
      </c>
      <c r="D290" s="7">
        <v>156</v>
      </c>
      <c r="E290" s="7">
        <v>15</v>
      </c>
      <c r="F290" s="21">
        <f t="shared" si="45"/>
        <v>0.90384615384615385</v>
      </c>
      <c r="G290" s="7">
        <v>361</v>
      </c>
      <c r="H290" s="7">
        <v>16</v>
      </c>
      <c r="I290" s="21">
        <f t="shared" si="47"/>
        <v>0.95567867036011078</v>
      </c>
      <c r="J290" s="7">
        <v>663</v>
      </c>
      <c r="K290" s="7">
        <v>48</v>
      </c>
      <c r="L290" s="21">
        <f t="shared" si="46"/>
        <v>0.92760180995475117</v>
      </c>
      <c r="M290" s="43">
        <f>C290/$C$2</f>
        <v>1.0666666666666667</v>
      </c>
      <c r="N290" s="44">
        <f>(C290*D290)/1000</f>
        <v>24.96</v>
      </c>
      <c r="O290" s="45">
        <f t="shared" si="48"/>
        <v>0.41600000000000004</v>
      </c>
      <c r="P290" s="46">
        <f>(C290*G290)/1000</f>
        <v>57.76</v>
      </c>
      <c r="Q290" s="45">
        <f t="shared" si="49"/>
        <v>0.96266666666666667</v>
      </c>
    </row>
    <row r="291" spans="1:17" x14ac:dyDescent="0.2">
      <c r="A291" s="6" t="s">
        <v>29</v>
      </c>
      <c r="B291" s="7">
        <v>4782</v>
      </c>
      <c r="C291" s="7">
        <v>159</v>
      </c>
      <c r="D291" s="7">
        <v>122</v>
      </c>
      <c r="E291" s="7">
        <v>9</v>
      </c>
      <c r="F291" s="21">
        <f t="shared" si="45"/>
        <v>0.92622950819672134</v>
      </c>
      <c r="G291" s="7">
        <v>335</v>
      </c>
      <c r="H291" s="7">
        <v>12</v>
      </c>
      <c r="I291" s="21">
        <f t="shared" si="47"/>
        <v>0.9641791044776119</v>
      </c>
      <c r="J291" s="7">
        <v>580</v>
      </c>
      <c r="K291" s="7">
        <v>35</v>
      </c>
      <c r="L291" s="21">
        <f t="shared" si="46"/>
        <v>0.93965517241379315</v>
      </c>
      <c r="M291" s="43">
        <f>C291/$C$2</f>
        <v>1.06</v>
      </c>
      <c r="N291" s="44">
        <f>(C291*D291)/1000</f>
        <v>19.398</v>
      </c>
      <c r="O291" s="45">
        <f t="shared" si="48"/>
        <v>0.32329999999999998</v>
      </c>
      <c r="P291" s="46">
        <f>(C291*G291)/1000</f>
        <v>53.265000000000001</v>
      </c>
      <c r="Q291" s="45">
        <f t="shared" si="49"/>
        <v>0.88775000000000004</v>
      </c>
    </row>
    <row r="292" spans="1:17" ht="13.5" thickBot="1" x14ac:dyDescent="0.25">
      <c r="A292" s="6" t="s">
        <v>30</v>
      </c>
      <c r="B292" s="7">
        <v>4318</v>
      </c>
      <c r="C292" s="7">
        <v>139</v>
      </c>
      <c r="D292" s="7">
        <v>287</v>
      </c>
      <c r="E292" s="7">
        <v>25</v>
      </c>
      <c r="F292" s="21">
        <f t="shared" si="45"/>
        <v>0.91289198606271782</v>
      </c>
      <c r="G292" s="7">
        <v>406</v>
      </c>
      <c r="H292" s="7">
        <v>16</v>
      </c>
      <c r="I292" s="21">
        <f t="shared" si="47"/>
        <v>0.96059113300492616</v>
      </c>
      <c r="J292" s="7">
        <v>866</v>
      </c>
      <c r="K292" s="7">
        <v>55</v>
      </c>
      <c r="L292" s="21">
        <f t="shared" si="46"/>
        <v>0.93648960739030018</v>
      </c>
      <c r="M292" s="43">
        <f>C292/$C$2</f>
        <v>0.92666666666666664</v>
      </c>
      <c r="N292" s="44">
        <f>(C292*D292)/1000</f>
        <v>39.893000000000001</v>
      </c>
      <c r="O292" s="45">
        <f t="shared" si="48"/>
        <v>0.66488333333333338</v>
      </c>
      <c r="P292" s="46">
        <f>(C292*G292)/1000</f>
        <v>56.433999999999997</v>
      </c>
      <c r="Q292" s="45">
        <f t="shared" si="49"/>
        <v>0.94056666666666666</v>
      </c>
    </row>
    <row r="293" spans="1:17" ht="14.25" thickTop="1" thickBot="1" x14ac:dyDescent="0.25">
      <c r="A293" s="8" t="s">
        <v>83</v>
      </c>
      <c r="B293" s="18">
        <f>SUM(B281:B292)</f>
        <v>42075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47"/>
      <c r="N293" s="48"/>
      <c r="O293" s="49"/>
      <c r="P293" s="50"/>
      <c r="Q293" s="49"/>
    </row>
    <row r="294" spans="1:17" ht="14.25" thickTop="1" thickBot="1" x14ac:dyDescent="0.25">
      <c r="A294" s="15" t="s">
        <v>84</v>
      </c>
      <c r="B294" s="10">
        <f t="shared" ref="B294:K294" si="50">AVERAGE(B281:B292)</f>
        <v>3506.25</v>
      </c>
      <c r="C294" s="10">
        <f t="shared" si="50"/>
        <v>115.25</v>
      </c>
      <c r="D294" s="10">
        <f t="shared" si="50"/>
        <v>223.16666666666666</v>
      </c>
      <c r="E294" s="10">
        <f t="shared" si="50"/>
        <v>15.833333333333334</v>
      </c>
      <c r="F294" s="22">
        <f>AVERAGE(F281:F292)</f>
        <v>0.92728571400585114</v>
      </c>
      <c r="G294" s="10">
        <f>AVERAGE(G281:G292)</f>
        <v>408.25</v>
      </c>
      <c r="H294" s="10">
        <f>AVERAGE(H281:H292)</f>
        <v>13.75</v>
      </c>
      <c r="I294" s="22">
        <f>AVERAGE(I281:I292)</f>
        <v>0.96600938621665</v>
      </c>
      <c r="J294" s="10">
        <f t="shared" si="50"/>
        <v>791.08333333333337</v>
      </c>
      <c r="K294" s="10">
        <f t="shared" si="50"/>
        <v>51</v>
      </c>
      <c r="L294" s="22">
        <f>AVERAGE(L281:L292)</f>
        <v>0.93544685887249956</v>
      </c>
      <c r="M294" s="51">
        <f>C294/$C$2</f>
        <v>0.76833333333333331</v>
      </c>
      <c r="N294" s="52">
        <f>(C294*D294)/1000</f>
        <v>25.719958333333331</v>
      </c>
      <c r="O294" s="53">
        <f t="shared" si="48"/>
        <v>0.42866597222222219</v>
      </c>
      <c r="P294" s="54">
        <f>(C294*G294)/1000</f>
        <v>47.050812499999999</v>
      </c>
      <c r="Q294" s="53">
        <f t="shared" si="49"/>
        <v>0.78418020833333335</v>
      </c>
    </row>
    <row r="295" spans="1:17" ht="13.5" thickTop="1" x14ac:dyDescent="0.2"/>
    <row r="296" spans="1:17" ht="13.5" thickBot="1" x14ac:dyDescent="0.25"/>
    <row r="297" spans="1:17" ht="13.5" thickTop="1" x14ac:dyDescent="0.2">
      <c r="A297" s="23" t="s">
        <v>5</v>
      </c>
      <c r="B297" s="12" t="s">
        <v>6</v>
      </c>
      <c r="C297" s="12" t="s">
        <v>6</v>
      </c>
      <c r="D297" s="12" t="s">
        <v>7</v>
      </c>
      <c r="E297" s="12" t="s">
        <v>8</v>
      </c>
      <c r="F297" s="16" t="s">
        <v>2</v>
      </c>
      <c r="G297" s="12" t="s">
        <v>9</v>
      </c>
      <c r="H297" s="12" t="s">
        <v>10</v>
      </c>
      <c r="I297" s="16" t="s">
        <v>3</v>
      </c>
      <c r="J297" s="12" t="s">
        <v>11</v>
      </c>
      <c r="K297" s="12" t="s">
        <v>12</v>
      </c>
      <c r="L297" s="16" t="s">
        <v>13</v>
      </c>
      <c r="M297" s="35" t="s">
        <v>48</v>
      </c>
      <c r="N297" s="36" t="s">
        <v>49</v>
      </c>
      <c r="O297" s="37" t="s">
        <v>50</v>
      </c>
      <c r="P297" s="38" t="s">
        <v>48</v>
      </c>
      <c r="Q297" s="37" t="s">
        <v>48</v>
      </c>
    </row>
    <row r="298" spans="1:17" ht="13.5" thickBot="1" x14ac:dyDescent="0.25">
      <c r="A298" s="19" t="s">
        <v>85</v>
      </c>
      <c r="B298" s="13" t="s">
        <v>15</v>
      </c>
      <c r="C298" s="14" t="s">
        <v>16</v>
      </c>
      <c r="D298" s="13" t="s">
        <v>17</v>
      </c>
      <c r="E298" s="13" t="s">
        <v>17</v>
      </c>
      <c r="F298" s="17" t="s">
        <v>18</v>
      </c>
      <c r="G298" s="13" t="s">
        <v>17</v>
      </c>
      <c r="H298" s="13" t="s">
        <v>17</v>
      </c>
      <c r="I298" s="17" t="s">
        <v>18</v>
      </c>
      <c r="J298" s="13" t="s">
        <v>17</v>
      </c>
      <c r="K298" s="13" t="s">
        <v>17</v>
      </c>
      <c r="L298" s="17" t="s">
        <v>18</v>
      </c>
      <c r="M298" s="39" t="s">
        <v>6</v>
      </c>
      <c r="N298" s="40" t="s">
        <v>52</v>
      </c>
      <c r="O298" s="41" t="s">
        <v>53</v>
      </c>
      <c r="P298" s="42" t="s">
        <v>54</v>
      </c>
      <c r="Q298" s="41" t="s">
        <v>55</v>
      </c>
    </row>
    <row r="299" spans="1:17" ht="13.5" thickTop="1" x14ac:dyDescent="0.2">
      <c r="A299" s="6" t="s">
        <v>19</v>
      </c>
      <c r="B299" s="7">
        <v>3855</v>
      </c>
      <c r="C299" s="7">
        <v>124</v>
      </c>
      <c r="D299" s="7">
        <v>259</v>
      </c>
      <c r="E299" s="7">
        <v>29</v>
      </c>
      <c r="F299" s="21">
        <v>0.88</v>
      </c>
      <c r="G299" s="7">
        <v>443</v>
      </c>
      <c r="H299" s="7">
        <v>21</v>
      </c>
      <c r="I299" s="21">
        <v>0.95</v>
      </c>
      <c r="J299" s="7">
        <v>849</v>
      </c>
      <c r="K299" s="7">
        <v>69</v>
      </c>
      <c r="L299" s="21">
        <v>0.92</v>
      </c>
      <c r="M299" s="43">
        <f>C299/$C$2</f>
        <v>0.82666666666666666</v>
      </c>
      <c r="N299" s="44">
        <f>(C299*D299)/1000</f>
        <v>32.116</v>
      </c>
      <c r="O299" s="45">
        <f>(N299)/$E$3</f>
        <v>0.53526666666666667</v>
      </c>
      <c r="P299" s="46">
        <f>(C299*G299)/1000</f>
        <v>54.932000000000002</v>
      </c>
      <c r="Q299" s="45">
        <f>(P299)/$G$3</f>
        <v>0.91553333333333342</v>
      </c>
    </row>
    <row r="300" spans="1:17" x14ac:dyDescent="0.2">
      <c r="A300" s="6" t="s">
        <v>20</v>
      </c>
      <c r="B300" s="7">
        <v>3643</v>
      </c>
      <c r="C300" s="7">
        <v>130</v>
      </c>
      <c r="D300" s="7">
        <v>239</v>
      </c>
      <c r="E300" s="7">
        <v>18</v>
      </c>
      <c r="F300" s="21">
        <v>0.92</v>
      </c>
      <c r="G300" s="7">
        <v>403</v>
      </c>
      <c r="H300" s="7">
        <v>15</v>
      </c>
      <c r="I300" s="21">
        <v>0.96</v>
      </c>
      <c r="J300" s="7">
        <v>740</v>
      </c>
      <c r="K300" s="7">
        <v>65</v>
      </c>
      <c r="L300" s="21">
        <v>0.91</v>
      </c>
      <c r="M300" s="43">
        <f>C300/$C$2</f>
        <v>0.8666666666666667</v>
      </c>
      <c r="N300" s="44">
        <f>(C300*D300)/1000</f>
        <v>31.07</v>
      </c>
      <c r="O300" s="45">
        <f t="shared" ref="O300:O312" si="51">(N300)/$E$3</f>
        <v>0.51783333333333337</v>
      </c>
      <c r="P300" s="46">
        <f>(C300*G300)/1000</f>
        <v>52.39</v>
      </c>
      <c r="Q300" s="45">
        <f t="shared" ref="Q300:Q312" si="52">(P300)/$G$3</f>
        <v>0.87316666666666665</v>
      </c>
    </row>
    <row r="301" spans="1:17" x14ac:dyDescent="0.2">
      <c r="A301" s="6" t="s">
        <v>21</v>
      </c>
      <c r="B301" s="7">
        <v>3782</v>
      </c>
      <c r="C301" s="7">
        <v>122</v>
      </c>
      <c r="D301" s="7">
        <v>236</v>
      </c>
      <c r="E301" s="7">
        <v>19</v>
      </c>
      <c r="F301" s="21">
        <v>0.92</v>
      </c>
      <c r="G301" s="7">
        <v>380</v>
      </c>
      <c r="H301" s="7">
        <v>12</v>
      </c>
      <c r="I301" s="21">
        <v>0.97</v>
      </c>
      <c r="J301" s="7">
        <v>743</v>
      </c>
      <c r="K301" s="7">
        <v>65</v>
      </c>
      <c r="L301" s="21">
        <v>0.91</v>
      </c>
      <c r="M301" s="43">
        <f>C301/$C$2</f>
        <v>0.81333333333333335</v>
      </c>
      <c r="N301" s="44">
        <f>(C301*D301)/1000</f>
        <v>28.792000000000002</v>
      </c>
      <c r="O301" s="45">
        <f t="shared" si="51"/>
        <v>0.47986666666666672</v>
      </c>
      <c r="P301" s="46">
        <f>(C301*G301)/1000</f>
        <v>46.36</v>
      </c>
      <c r="Q301" s="45">
        <f t="shared" si="52"/>
        <v>0.77266666666666661</v>
      </c>
    </row>
    <row r="302" spans="1:17" x14ac:dyDescent="0.2">
      <c r="A302" s="6" t="s">
        <v>22</v>
      </c>
      <c r="B302" s="7">
        <v>3716</v>
      </c>
      <c r="C302" s="7">
        <v>124</v>
      </c>
      <c r="D302" s="7">
        <v>217</v>
      </c>
      <c r="E302" s="7">
        <v>16</v>
      </c>
      <c r="F302" s="21">
        <v>0.93</v>
      </c>
      <c r="G302" s="7">
        <v>360</v>
      </c>
      <c r="H302" s="7">
        <v>17</v>
      </c>
      <c r="I302" s="21">
        <v>0.95</v>
      </c>
      <c r="J302" s="7">
        <v>704</v>
      </c>
      <c r="K302" s="7">
        <v>57</v>
      </c>
      <c r="L302" s="21">
        <v>0.92</v>
      </c>
      <c r="M302" s="43">
        <f>C302/$C$2</f>
        <v>0.82666666666666666</v>
      </c>
      <c r="N302" s="44">
        <f>(C302*D302)/1000</f>
        <v>26.908000000000001</v>
      </c>
      <c r="O302" s="45">
        <f t="shared" si="51"/>
        <v>0.44846666666666668</v>
      </c>
      <c r="P302" s="46">
        <f>(C302*G302)/1000</f>
        <v>44.64</v>
      </c>
      <c r="Q302" s="45">
        <f t="shared" si="52"/>
        <v>0.74399999999999999</v>
      </c>
    </row>
    <row r="303" spans="1:17" x14ac:dyDescent="0.2">
      <c r="A303" s="6" t="s">
        <v>23</v>
      </c>
      <c r="B303" s="7">
        <v>3668</v>
      </c>
      <c r="C303" s="7">
        <v>118</v>
      </c>
      <c r="D303" s="7">
        <v>220</v>
      </c>
      <c r="E303" s="7">
        <v>20</v>
      </c>
      <c r="F303" s="21">
        <v>0.91</v>
      </c>
      <c r="G303" s="7">
        <v>353</v>
      </c>
      <c r="H303" s="7">
        <v>19</v>
      </c>
      <c r="I303" s="21">
        <v>0.95</v>
      </c>
      <c r="J303" s="7">
        <v>757</v>
      </c>
      <c r="K303" s="7">
        <v>63</v>
      </c>
      <c r="L303" s="21">
        <v>0.92</v>
      </c>
      <c r="M303" s="43">
        <f>C303/$C$2</f>
        <v>0.78666666666666663</v>
      </c>
      <c r="N303" s="44">
        <f>(C303*D303)/1000</f>
        <v>25.96</v>
      </c>
      <c r="O303" s="45">
        <f t="shared" si="51"/>
        <v>0.4326666666666667</v>
      </c>
      <c r="P303" s="46">
        <f>(C303*G303)/1000</f>
        <v>41.654000000000003</v>
      </c>
      <c r="Q303" s="45">
        <f t="shared" si="52"/>
        <v>0.69423333333333337</v>
      </c>
    </row>
    <row r="304" spans="1:17" x14ac:dyDescent="0.2">
      <c r="A304" s="6" t="s">
        <v>24</v>
      </c>
      <c r="B304" s="7">
        <v>3744</v>
      </c>
      <c r="C304" s="7">
        <v>125</v>
      </c>
      <c r="D304" s="7">
        <v>202</v>
      </c>
      <c r="E304" s="7">
        <v>19</v>
      </c>
      <c r="F304" s="21">
        <v>0.91</v>
      </c>
      <c r="G304" s="7">
        <v>326</v>
      </c>
      <c r="H304" s="7">
        <v>16</v>
      </c>
      <c r="I304" s="21">
        <v>0.95</v>
      </c>
      <c r="J304" s="7">
        <v>639</v>
      </c>
      <c r="K304" s="7">
        <v>55</v>
      </c>
      <c r="L304" s="21">
        <v>0.91</v>
      </c>
      <c r="M304" s="43">
        <f>C304/$C$2</f>
        <v>0.83333333333333337</v>
      </c>
      <c r="N304" s="44">
        <f>(C304*D304)/1000</f>
        <v>25.25</v>
      </c>
      <c r="O304" s="45">
        <f t="shared" si="51"/>
        <v>0.42083333333333334</v>
      </c>
      <c r="P304" s="46">
        <f>(C304*G304)/1000</f>
        <v>40.75</v>
      </c>
      <c r="Q304" s="45">
        <f t="shared" si="52"/>
        <v>0.6791666666666667</v>
      </c>
    </row>
    <row r="305" spans="1:17" x14ac:dyDescent="0.2">
      <c r="A305" s="6" t="s">
        <v>25</v>
      </c>
      <c r="B305" s="7">
        <v>4630</v>
      </c>
      <c r="C305" s="7">
        <v>149</v>
      </c>
      <c r="D305" s="7">
        <v>183</v>
      </c>
      <c r="E305" s="7">
        <v>20</v>
      </c>
      <c r="F305" s="21">
        <v>0.89</v>
      </c>
      <c r="G305" s="7">
        <v>284</v>
      </c>
      <c r="H305" s="7">
        <v>19</v>
      </c>
      <c r="I305" s="21">
        <v>0.93</v>
      </c>
      <c r="J305" s="7">
        <v>581</v>
      </c>
      <c r="K305" s="7">
        <v>60</v>
      </c>
      <c r="L305" s="21">
        <v>0.9</v>
      </c>
      <c r="M305" s="43">
        <f>C305/$C$2</f>
        <v>0.99333333333333329</v>
      </c>
      <c r="N305" s="44">
        <f>(C305*D305)/1000</f>
        <v>27.266999999999999</v>
      </c>
      <c r="O305" s="45">
        <f t="shared" si="51"/>
        <v>0.45444999999999997</v>
      </c>
      <c r="P305" s="46">
        <f>(C305*G305)/1000</f>
        <v>42.316000000000003</v>
      </c>
      <c r="Q305" s="45">
        <f t="shared" si="52"/>
        <v>0.70526666666666671</v>
      </c>
    </row>
    <row r="306" spans="1:17" x14ac:dyDescent="0.2">
      <c r="A306" s="6" t="s">
        <v>26</v>
      </c>
      <c r="B306" s="7">
        <v>4807</v>
      </c>
      <c r="C306" s="7">
        <v>155</v>
      </c>
      <c r="D306" s="7">
        <v>188</v>
      </c>
      <c r="E306" s="7">
        <v>23</v>
      </c>
      <c r="F306" s="21">
        <v>0.88</v>
      </c>
      <c r="G306" s="7">
        <v>274</v>
      </c>
      <c r="H306" s="7">
        <v>15</v>
      </c>
      <c r="I306" s="21">
        <v>0.94</v>
      </c>
      <c r="J306" s="7">
        <v>579</v>
      </c>
      <c r="K306" s="7">
        <v>49</v>
      </c>
      <c r="L306" s="21">
        <v>0.92</v>
      </c>
      <c r="M306" s="43">
        <f>C306/$C$2</f>
        <v>1.0333333333333334</v>
      </c>
      <c r="N306" s="44">
        <f>(C306*D306)/1000</f>
        <v>29.14</v>
      </c>
      <c r="O306" s="45">
        <f t="shared" si="51"/>
        <v>0.48566666666666669</v>
      </c>
      <c r="P306" s="46">
        <f>(C306*G306)/1000</f>
        <v>42.47</v>
      </c>
      <c r="Q306" s="45">
        <f t="shared" si="52"/>
        <v>0.70783333333333331</v>
      </c>
    </row>
    <row r="307" spans="1:17" x14ac:dyDescent="0.2">
      <c r="A307" s="6" t="s">
        <v>27</v>
      </c>
      <c r="B307" s="7">
        <v>4675</v>
      </c>
      <c r="C307" s="7">
        <v>156</v>
      </c>
      <c r="D307" s="7">
        <v>170</v>
      </c>
      <c r="E307" s="7">
        <v>21</v>
      </c>
      <c r="F307" s="21">
        <v>0.88</v>
      </c>
      <c r="G307" s="7">
        <v>279</v>
      </c>
      <c r="H307" s="7">
        <v>17</v>
      </c>
      <c r="I307" s="21">
        <v>0.94</v>
      </c>
      <c r="J307" s="7">
        <v>585</v>
      </c>
      <c r="K307" s="7">
        <v>55</v>
      </c>
      <c r="L307" s="21">
        <v>0.91</v>
      </c>
      <c r="M307" s="43">
        <f>C307/$C$2</f>
        <v>1.04</v>
      </c>
      <c r="N307" s="44">
        <f>(C307*D307)/1000</f>
        <v>26.52</v>
      </c>
      <c r="O307" s="45">
        <f t="shared" si="51"/>
        <v>0.442</v>
      </c>
      <c r="P307" s="46">
        <f>(C307*G307)/1000</f>
        <v>43.524000000000001</v>
      </c>
      <c r="Q307" s="45">
        <f t="shared" si="52"/>
        <v>0.72540000000000004</v>
      </c>
    </row>
    <row r="308" spans="1:17" x14ac:dyDescent="0.2">
      <c r="A308" s="6" t="s">
        <v>28</v>
      </c>
      <c r="B308" s="7">
        <v>5005</v>
      </c>
      <c r="C308" s="7">
        <v>161</v>
      </c>
      <c r="D308" s="7">
        <v>159</v>
      </c>
      <c r="E308" s="7">
        <v>30</v>
      </c>
      <c r="F308" s="21">
        <v>0.81</v>
      </c>
      <c r="G308" s="7">
        <v>304</v>
      </c>
      <c r="H308" s="7">
        <v>21</v>
      </c>
      <c r="I308" s="21">
        <v>0.93</v>
      </c>
      <c r="J308" s="7">
        <v>611</v>
      </c>
      <c r="K308" s="7">
        <v>80</v>
      </c>
      <c r="L308" s="21">
        <v>0.87</v>
      </c>
      <c r="M308" s="43">
        <f>C308/$C$2</f>
        <v>1.0733333333333333</v>
      </c>
      <c r="N308" s="44">
        <f>(C308*D308)/1000</f>
        <v>25.599</v>
      </c>
      <c r="O308" s="45">
        <f t="shared" si="51"/>
        <v>0.42665000000000003</v>
      </c>
      <c r="P308" s="46">
        <f>(C308*G308)/1000</f>
        <v>48.944000000000003</v>
      </c>
      <c r="Q308" s="45">
        <f t="shared" si="52"/>
        <v>0.81573333333333342</v>
      </c>
    </row>
    <row r="309" spans="1:17" x14ac:dyDescent="0.2">
      <c r="A309" s="6" t="s">
        <v>29</v>
      </c>
      <c r="B309" s="7">
        <v>5643</v>
      </c>
      <c r="C309" s="7">
        <f>B309/30</f>
        <v>188.1</v>
      </c>
      <c r="D309" s="7">
        <v>211</v>
      </c>
      <c r="E309" s="7">
        <v>19</v>
      </c>
      <c r="F309" s="21">
        <v>0.91</v>
      </c>
      <c r="G309" s="7">
        <v>350</v>
      </c>
      <c r="H309" s="7">
        <v>21</v>
      </c>
      <c r="I309" s="21">
        <v>0.94</v>
      </c>
      <c r="J309" s="7">
        <v>719</v>
      </c>
      <c r="K309" s="7">
        <v>82</v>
      </c>
      <c r="L309" s="21">
        <v>0.89</v>
      </c>
      <c r="M309" s="43">
        <f>C309/$C$2</f>
        <v>1.254</v>
      </c>
      <c r="N309" s="44">
        <f>(C309*D309)/1000</f>
        <v>39.689099999999996</v>
      </c>
      <c r="O309" s="45">
        <f t="shared" si="51"/>
        <v>0.66148499999999999</v>
      </c>
      <c r="P309" s="46">
        <f>(C309*G309)/1000</f>
        <v>65.834999999999994</v>
      </c>
      <c r="Q309" s="45">
        <f t="shared" si="52"/>
        <v>1.0972499999999998</v>
      </c>
    </row>
    <row r="310" spans="1:17" ht="13.5" thickBot="1" x14ac:dyDescent="0.25">
      <c r="A310" s="6" t="s">
        <v>30</v>
      </c>
      <c r="B310" s="7">
        <v>4275</v>
      </c>
      <c r="C310" s="7">
        <v>138</v>
      </c>
      <c r="D310" s="7">
        <v>259</v>
      </c>
      <c r="E310" s="7">
        <v>36</v>
      </c>
      <c r="F310" s="21">
        <v>0.86</v>
      </c>
      <c r="G310" s="7">
        <v>397</v>
      </c>
      <c r="H310" s="7">
        <v>24</v>
      </c>
      <c r="I310" s="21">
        <v>0.94</v>
      </c>
      <c r="J310" s="7">
        <v>809</v>
      </c>
      <c r="K310" s="7">
        <v>86</v>
      </c>
      <c r="L310" s="21">
        <v>0.89</v>
      </c>
      <c r="M310" s="43">
        <f>C310/$C$2</f>
        <v>0.92</v>
      </c>
      <c r="N310" s="44">
        <f>(C310*D310)/1000</f>
        <v>35.741999999999997</v>
      </c>
      <c r="O310" s="45">
        <f t="shared" si="51"/>
        <v>0.59570000000000001</v>
      </c>
      <c r="P310" s="46">
        <f>(C310*G310)/1000</f>
        <v>54.786000000000001</v>
      </c>
      <c r="Q310" s="45">
        <f t="shared" si="52"/>
        <v>0.91310000000000002</v>
      </c>
    </row>
    <row r="311" spans="1:17" ht="14.25" thickTop="1" thickBot="1" x14ac:dyDescent="0.25">
      <c r="A311" s="8" t="s">
        <v>86</v>
      </c>
      <c r="B311" s="18">
        <f>SUM(B299:B310)</f>
        <v>51443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47"/>
      <c r="N311" s="48"/>
      <c r="O311" s="49"/>
      <c r="P311" s="50"/>
      <c r="Q311" s="49"/>
    </row>
    <row r="312" spans="1:17" ht="14.25" thickTop="1" thickBot="1" x14ac:dyDescent="0.25">
      <c r="A312" s="15" t="s">
        <v>87</v>
      </c>
      <c r="B312" s="10">
        <f t="shared" ref="B312:K312" si="53">AVERAGE(B299:B310)</f>
        <v>4286.916666666667</v>
      </c>
      <c r="C312" s="10">
        <f t="shared" si="53"/>
        <v>140.84166666666667</v>
      </c>
      <c r="D312" s="10">
        <f t="shared" si="53"/>
        <v>211.91666666666666</v>
      </c>
      <c r="E312" s="10">
        <f t="shared" si="53"/>
        <v>22.5</v>
      </c>
      <c r="F312" s="22">
        <f>AVERAGE(F299:F310)</f>
        <v>0.89166666666666672</v>
      </c>
      <c r="G312" s="10">
        <f>AVERAGE(G299:G310)</f>
        <v>346.08333333333331</v>
      </c>
      <c r="H312" s="10">
        <f>AVERAGE(H299:H310)</f>
        <v>18.083333333333332</v>
      </c>
      <c r="I312" s="22">
        <f>AVERAGE(I299:I310)</f>
        <v>0.94583333333333319</v>
      </c>
      <c r="J312" s="10">
        <f t="shared" si="53"/>
        <v>693</v>
      </c>
      <c r="K312" s="10">
        <f t="shared" si="53"/>
        <v>65.5</v>
      </c>
      <c r="L312" s="22">
        <f>AVERAGE(L299:L310)</f>
        <v>0.90583333333333338</v>
      </c>
      <c r="M312" s="51">
        <f>C312/$C$2</f>
        <v>0.93894444444444447</v>
      </c>
      <c r="N312" s="52">
        <f>(C312*D312)/1000</f>
        <v>29.846696527777777</v>
      </c>
      <c r="O312" s="53">
        <f t="shared" si="51"/>
        <v>0.49744494212962959</v>
      </c>
      <c r="P312" s="54">
        <f>(C312*G312)/1000</f>
        <v>48.742953472222226</v>
      </c>
      <c r="Q312" s="53">
        <f t="shared" si="52"/>
        <v>0.81238255787037039</v>
      </c>
    </row>
    <row r="313" spans="1:17" ht="13.5" thickTop="1" x14ac:dyDescent="0.2"/>
    <row r="314" spans="1:17" ht="13.5" thickBot="1" x14ac:dyDescent="0.25"/>
    <row r="315" spans="1:17" ht="13.5" thickTop="1" x14ac:dyDescent="0.2">
      <c r="A315" s="23" t="s">
        <v>5</v>
      </c>
      <c r="B315" s="12" t="s">
        <v>6</v>
      </c>
      <c r="C315" s="12" t="s">
        <v>6</v>
      </c>
      <c r="D315" s="12" t="s">
        <v>7</v>
      </c>
      <c r="E315" s="12" t="s">
        <v>8</v>
      </c>
      <c r="F315" s="16" t="s">
        <v>2</v>
      </c>
      <c r="G315" s="12" t="s">
        <v>9</v>
      </c>
      <c r="H315" s="12" t="s">
        <v>10</v>
      </c>
      <c r="I315" s="16" t="s">
        <v>3</v>
      </c>
      <c r="J315" s="12" t="s">
        <v>11</v>
      </c>
      <c r="K315" s="12" t="s">
        <v>12</v>
      </c>
      <c r="L315" s="16" t="s">
        <v>13</v>
      </c>
      <c r="M315" s="35" t="s">
        <v>48</v>
      </c>
      <c r="N315" s="36" t="s">
        <v>49</v>
      </c>
      <c r="O315" s="37" t="s">
        <v>50</v>
      </c>
      <c r="P315" s="38" t="s">
        <v>48</v>
      </c>
      <c r="Q315" s="37" t="s">
        <v>48</v>
      </c>
    </row>
    <row r="316" spans="1:17" ht="13.5" thickBot="1" x14ac:dyDescent="0.25">
      <c r="A316" s="19" t="s">
        <v>88</v>
      </c>
      <c r="B316" s="13" t="s">
        <v>15</v>
      </c>
      <c r="C316" s="14" t="s">
        <v>16</v>
      </c>
      <c r="D316" s="13" t="s">
        <v>17</v>
      </c>
      <c r="E316" s="13" t="s">
        <v>17</v>
      </c>
      <c r="F316" s="17" t="s">
        <v>18</v>
      </c>
      <c r="G316" s="13" t="s">
        <v>17</v>
      </c>
      <c r="H316" s="13" t="s">
        <v>17</v>
      </c>
      <c r="I316" s="17" t="s">
        <v>18</v>
      </c>
      <c r="J316" s="13" t="s">
        <v>17</v>
      </c>
      <c r="K316" s="13" t="s">
        <v>17</v>
      </c>
      <c r="L316" s="17" t="s">
        <v>18</v>
      </c>
      <c r="M316" s="39" t="s">
        <v>6</v>
      </c>
      <c r="N316" s="40" t="s">
        <v>52</v>
      </c>
      <c r="O316" s="41" t="s">
        <v>53</v>
      </c>
      <c r="P316" s="42" t="s">
        <v>54</v>
      </c>
      <c r="Q316" s="41" t="s">
        <v>55</v>
      </c>
    </row>
    <row r="317" spans="1:17" ht="13.5" thickTop="1" x14ac:dyDescent="0.2">
      <c r="A317" s="6" t="s">
        <v>19</v>
      </c>
      <c r="B317" s="7">
        <v>5123</v>
      </c>
      <c r="C317" s="7">
        <v>165</v>
      </c>
      <c r="D317" s="7">
        <v>221</v>
      </c>
      <c r="E317" s="7">
        <v>23</v>
      </c>
      <c r="F317" s="21">
        <v>0.9</v>
      </c>
      <c r="G317" s="7">
        <v>318</v>
      </c>
      <c r="H317" s="7">
        <v>19</v>
      </c>
      <c r="I317" s="21">
        <v>0.94</v>
      </c>
      <c r="J317" s="7">
        <v>655</v>
      </c>
      <c r="K317" s="7">
        <v>78</v>
      </c>
      <c r="L317" s="21">
        <v>0.88</v>
      </c>
      <c r="M317" s="43">
        <f>C317/$C$2</f>
        <v>1.1000000000000001</v>
      </c>
      <c r="N317" s="44">
        <f>(C317*D317)/1000</f>
        <v>36.465000000000003</v>
      </c>
      <c r="O317" s="45">
        <f>(N317)/$E$3</f>
        <v>0.60775000000000001</v>
      </c>
      <c r="P317" s="46">
        <f>(C317*G317)/1000</f>
        <v>52.47</v>
      </c>
      <c r="Q317" s="45">
        <f>(P317)/$G$3</f>
        <v>0.87449999999999994</v>
      </c>
    </row>
    <row r="318" spans="1:17" x14ac:dyDescent="0.2">
      <c r="A318" s="6" t="s">
        <v>20</v>
      </c>
      <c r="B318" s="7">
        <v>4122</v>
      </c>
      <c r="C318" s="7">
        <v>142</v>
      </c>
      <c r="D318" s="7">
        <v>208</v>
      </c>
      <c r="E318" s="7">
        <v>36</v>
      </c>
      <c r="F318" s="21">
        <v>0.83</v>
      </c>
      <c r="G318" s="7">
        <v>356</v>
      </c>
      <c r="H318" s="7">
        <v>25</v>
      </c>
      <c r="I318" s="21">
        <v>0.93</v>
      </c>
      <c r="J318" s="7">
        <v>753</v>
      </c>
      <c r="K318" s="7">
        <v>106</v>
      </c>
      <c r="L318" s="21">
        <v>0.86</v>
      </c>
      <c r="M318" s="43">
        <f>C318/$C$2</f>
        <v>0.94666666666666666</v>
      </c>
      <c r="N318" s="44">
        <f>(C318*D318)/1000</f>
        <v>29.536000000000001</v>
      </c>
      <c r="O318" s="45">
        <f t="shared" ref="O318:O330" si="54">(N318)/$E$3</f>
        <v>0.49226666666666669</v>
      </c>
      <c r="P318" s="46">
        <f>(C318*G318)/1000</f>
        <v>50.552</v>
      </c>
      <c r="Q318" s="45">
        <f t="shared" ref="Q318:Q330" si="55">(P318)/$G$3</f>
        <v>0.84253333333333336</v>
      </c>
    </row>
    <row r="319" spans="1:17" x14ac:dyDescent="0.2">
      <c r="A319" s="6" t="s">
        <v>21</v>
      </c>
      <c r="B319" s="7">
        <v>5961</v>
      </c>
      <c r="C319" s="7">
        <v>192</v>
      </c>
      <c r="D319" s="7">
        <v>310</v>
      </c>
      <c r="E319" s="7">
        <v>40</v>
      </c>
      <c r="F319" s="21">
        <v>0.87</v>
      </c>
      <c r="G319" s="7">
        <v>390</v>
      </c>
      <c r="H319" s="7">
        <v>33</v>
      </c>
      <c r="I319" s="21">
        <v>0.92</v>
      </c>
      <c r="J319" s="7">
        <v>839</v>
      </c>
      <c r="K319" s="7">
        <v>111</v>
      </c>
      <c r="L319" s="21">
        <v>0.87</v>
      </c>
      <c r="M319" s="43">
        <f>C319/$C$2</f>
        <v>1.28</v>
      </c>
      <c r="N319" s="44">
        <f>(C319*D319)/1000</f>
        <v>59.52</v>
      </c>
      <c r="O319" s="45">
        <f t="shared" si="54"/>
        <v>0.9920000000000001</v>
      </c>
      <c r="P319" s="46">
        <f>(C319*G319)/1000</f>
        <v>74.88</v>
      </c>
      <c r="Q319" s="45">
        <f t="shared" si="55"/>
        <v>1.248</v>
      </c>
    </row>
    <row r="320" spans="1:17" x14ac:dyDescent="0.2">
      <c r="A320" s="6" t="s">
        <v>22</v>
      </c>
      <c r="B320" s="7">
        <v>6432</v>
      </c>
      <c r="C320" s="7">
        <v>214</v>
      </c>
      <c r="D320" s="7">
        <v>189</v>
      </c>
      <c r="E320" s="7">
        <v>35</v>
      </c>
      <c r="F320" s="21">
        <v>0.82</v>
      </c>
      <c r="G320" s="7">
        <v>248</v>
      </c>
      <c r="H320" s="7">
        <v>25</v>
      </c>
      <c r="I320" s="21">
        <v>0.9</v>
      </c>
      <c r="J320" s="7">
        <v>499</v>
      </c>
      <c r="K320" s="7">
        <v>98</v>
      </c>
      <c r="L320" s="21">
        <v>0.8</v>
      </c>
      <c r="M320" s="43">
        <f>C320/$C$2</f>
        <v>1.4266666666666667</v>
      </c>
      <c r="N320" s="44">
        <f>(C320*D320)/1000</f>
        <v>40.445999999999998</v>
      </c>
      <c r="O320" s="45">
        <f t="shared" si="54"/>
        <v>0.67409999999999992</v>
      </c>
      <c r="P320" s="46">
        <f>(C320*G320)/1000</f>
        <v>53.072000000000003</v>
      </c>
      <c r="Q320" s="45">
        <f t="shared" si="55"/>
        <v>0.88453333333333339</v>
      </c>
    </row>
    <row r="321" spans="1:17" x14ac:dyDescent="0.2">
      <c r="A321" s="6" t="s">
        <v>23</v>
      </c>
      <c r="B321" s="7">
        <v>4232</v>
      </c>
      <c r="C321" s="7">
        <v>137</v>
      </c>
      <c r="D321" s="7">
        <v>255</v>
      </c>
      <c r="E321" s="7">
        <v>35</v>
      </c>
      <c r="F321" s="21">
        <v>0.86</v>
      </c>
      <c r="G321" s="7">
        <v>310</v>
      </c>
      <c r="H321" s="7">
        <v>31</v>
      </c>
      <c r="I321" s="21">
        <v>0.9</v>
      </c>
      <c r="J321" s="7">
        <v>652</v>
      </c>
      <c r="K321" s="7">
        <v>101</v>
      </c>
      <c r="L321" s="21">
        <v>0.84</v>
      </c>
      <c r="M321" s="43">
        <f>C321/$C$2</f>
        <v>0.91333333333333333</v>
      </c>
      <c r="N321" s="44">
        <f>(C321*D321)/1000</f>
        <v>34.935000000000002</v>
      </c>
      <c r="O321" s="45">
        <f t="shared" si="54"/>
        <v>0.58225000000000005</v>
      </c>
      <c r="P321" s="46">
        <f>(C321*G321)/1000</f>
        <v>42.47</v>
      </c>
      <c r="Q321" s="45">
        <f t="shared" si="55"/>
        <v>0.70783333333333331</v>
      </c>
    </row>
    <row r="322" spans="1:17" x14ac:dyDescent="0.2">
      <c r="A322" s="6" t="s">
        <v>24</v>
      </c>
      <c r="B322" s="7">
        <v>3948</v>
      </c>
      <c r="C322" s="7">
        <v>132</v>
      </c>
      <c r="D322" s="7">
        <v>306</v>
      </c>
      <c r="E322" s="7">
        <v>42</v>
      </c>
      <c r="F322" s="21">
        <v>0.86</v>
      </c>
      <c r="G322" s="7">
        <v>404</v>
      </c>
      <c r="H322" s="7">
        <v>39</v>
      </c>
      <c r="I322" s="21">
        <v>0.9</v>
      </c>
      <c r="J322" s="7">
        <v>805</v>
      </c>
      <c r="K322" s="7">
        <v>105</v>
      </c>
      <c r="L322" s="21">
        <v>0.87</v>
      </c>
      <c r="M322" s="43">
        <f>C322/$C$2</f>
        <v>0.88</v>
      </c>
      <c r="N322" s="44">
        <f>(C322*D322)/1000</f>
        <v>40.392000000000003</v>
      </c>
      <c r="O322" s="45">
        <f t="shared" si="54"/>
        <v>0.67320000000000002</v>
      </c>
      <c r="P322" s="46">
        <f>(C322*G322)/1000</f>
        <v>53.328000000000003</v>
      </c>
      <c r="Q322" s="45">
        <f t="shared" si="55"/>
        <v>0.88880000000000003</v>
      </c>
    </row>
    <row r="323" spans="1:17" x14ac:dyDescent="0.2">
      <c r="A323" s="6" t="s">
        <v>25</v>
      </c>
      <c r="B323" s="7">
        <v>4132</v>
      </c>
      <c r="C323" s="7">
        <v>133</v>
      </c>
      <c r="D323" s="7">
        <v>297</v>
      </c>
      <c r="E323" s="7">
        <v>35</v>
      </c>
      <c r="F323" s="21">
        <v>0.88</v>
      </c>
      <c r="G323" s="7">
        <v>388</v>
      </c>
      <c r="H323" s="7">
        <v>28</v>
      </c>
      <c r="I323" s="21">
        <v>0.93</v>
      </c>
      <c r="J323" s="7">
        <v>822</v>
      </c>
      <c r="K323" s="7">
        <v>90</v>
      </c>
      <c r="L323" s="21">
        <v>0.89</v>
      </c>
      <c r="M323" s="43">
        <f>C323/$C$2</f>
        <v>0.88666666666666671</v>
      </c>
      <c r="N323" s="44">
        <f>(C323*D323)/1000</f>
        <v>39.500999999999998</v>
      </c>
      <c r="O323" s="45">
        <f t="shared" si="54"/>
        <v>0.65834999999999999</v>
      </c>
      <c r="P323" s="46">
        <f>(C323*G323)/1000</f>
        <v>51.603999999999999</v>
      </c>
      <c r="Q323" s="45">
        <f t="shared" si="55"/>
        <v>0.86006666666666665</v>
      </c>
    </row>
    <row r="324" spans="1:17" x14ac:dyDescent="0.2">
      <c r="A324" s="6" t="s">
        <v>26</v>
      </c>
      <c r="B324" s="7">
        <v>4261</v>
      </c>
      <c r="C324" s="7">
        <v>137</v>
      </c>
      <c r="D324" s="7">
        <v>335</v>
      </c>
      <c r="E324" s="7">
        <v>50</v>
      </c>
      <c r="F324" s="21">
        <v>0.85</v>
      </c>
      <c r="G324" s="7">
        <v>350</v>
      </c>
      <c r="H324" s="7">
        <v>41</v>
      </c>
      <c r="I324" s="21">
        <v>0.88</v>
      </c>
      <c r="J324" s="7">
        <v>715</v>
      </c>
      <c r="K324" s="7">
        <v>137</v>
      </c>
      <c r="L324" s="21">
        <v>0.81</v>
      </c>
      <c r="M324" s="43">
        <f>C324/$C$2</f>
        <v>0.91333333333333333</v>
      </c>
      <c r="N324" s="44">
        <f>(C324*D324)/1000</f>
        <v>45.895000000000003</v>
      </c>
      <c r="O324" s="45">
        <f t="shared" si="54"/>
        <v>0.76491666666666669</v>
      </c>
      <c r="P324" s="46">
        <f>(C324*G324)/1000</f>
        <v>47.95</v>
      </c>
      <c r="Q324" s="45">
        <f t="shared" si="55"/>
        <v>0.79916666666666669</v>
      </c>
    </row>
    <row r="325" spans="1:17" x14ac:dyDescent="0.2">
      <c r="A325" s="6" t="s">
        <v>27</v>
      </c>
      <c r="B325" s="7">
        <v>3647</v>
      </c>
      <c r="C325" s="7">
        <v>122</v>
      </c>
      <c r="D325" s="7">
        <v>226</v>
      </c>
      <c r="E325" s="7">
        <v>110</v>
      </c>
      <c r="F325" s="21">
        <v>0.51</v>
      </c>
      <c r="G325" s="7">
        <v>371</v>
      </c>
      <c r="H325" s="7">
        <v>43</v>
      </c>
      <c r="I325" s="21">
        <v>0.89</v>
      </c>
      <c r="J325" s="7">
        <v>776</v>
      </c>
      <c r="K325" s="7">
        <v>163</v>
      </c>
      <c r="L325" s="21">
        <v>0.79</v>
      </c>
      <c r="M325" s="43">
        <f>C325/$C$2</f>
        <v>0.81333333333333335</v>
      </c>
      <c r="N325" s="44">
        <f>(C325*D325)/1000</f>
        <v>27.571999999999999</v>
      </c>
      <c r="O325" s="45">
        <f t="shared" si="54"/>
        <v>0.45953333333333329</v>
      </c>
      <c r="P325" s="46">
        <f>(C325*G325)/1000</f>
        <v>45.262</v>
      </c>
      <c r="Q325" s="45">
        <f t="shared" si="55"/>
        <v>0.75436666666666663</v>
      </c>
    </row>
    <row r="326" spans="1:17" x14ac:dyDescent="0.2">
      <c r="A326" s="6" t="s">
        <v>28</v>
      </c>
      <c r="B326" s="7">
        <v>3515</v>
      </c>
      <c r="C326" s="7">
        <v>113</v>
      </c>
      <c r="D326" s="7">
        <v>320</v>
      </c>
      <c r="E326" s="7">
        <v>102</v>
      </c>
      <c r="F326" s="21">
        <v>0.68</v>
      </c>
      <c r="G326" s="7">
        <v>445</v>
      </c>
      <c r="H326" s="7">
        <v>57</v>
      </c>
      <c r="I326" s="21">
        <v>0.87</v>
      </c>
      <c r="J326" s="7">
        <v>849</v>
      </c>
      <c r="K326" s="7">
        <v>169</v>
      </c>
      <c r="L326" s="21">
        <v>0.8</v>
      </c>
      <c r="M326" s="43">
        <f>C326/$C$2</f>
        <v>0.7533333333333333</v>
      </c>
      <c r="N326" s="44">
        <f>(C326*D326)/1000</f>
        <v>36.159999999999997</v>
      </c>
      <c r="O326" s="45">
        <f t="shared" si="54"/>
        <v>0.60266666666666657</v>
      </c>
      <c r="P326" s="46">
        <f>(C326*G326)/1000</f>
        <v>50.284999999999997</v>
      </c>
      <c r="Q326" s="45">
        <f t="shared" si="55"/>
        <v>0.83808333333333329</v>
      </c>
    </row>
    <row r="327" spans="1:17" x14ac:dyDescent="0.2">
      <c r="A327" s="6" t="s">
        <v>29</v>
      </c>
      <c r="B327" s="7">
        <v>4403</v>
      </c>
      <c r="C327" s="7">
        <v>147</v>
      </c>
      <c r="D327" s="7">
        <v>241</v>
      </c>
      <c r="E327" s="7">
        <v>34</v>
      </c>
      <c r="F327" s="21">
        <v>0.86</v>
      </c>
      <c r="G327" s="7">
        <v>367</v>
      </c>
      <c r="H327" s="7">
        <v>28</v>
      </c>
      <c r="I327" s="21">
        <v>0.92</v>
      </c>
      <c r="J327" s="7">
        <v>723</v>
      </c>
      <c r="K327" s="7">
        <v>83</v>
      </c>
      <c r="L327" s="21">
        <v>0.88</v>
      </c>
      <c r="M327" s="43">
        <f>C327/$C$2</f>
        <v>0.98</v>
      </c>
      <c r="N327" s="44">
        <f>(C327*D327)/1000</f>
        <v>35.427</v>
      </c>
      <c r="O327" s="45">
        <f t="shared" si="54"/>
        <v>0.59045000000000003</v>
      </c>
      <c r="P327" s="46">
        <f>(C327*G327)/1000</f>
        <v>53.948999999999998</v>
      </c>
      <c r="Q327" s="45">
        <f t="shared" si="55"/>
        <v>0.89915</v>
      </c>
    </row>
    <row r="328" spans="1:17" ht="13.5" thickBot="1" x14ac:dyDescent="0.25">
      <c r="A328" s="6" t="s">
        <v>30</v>
      </c>
      <c r="B328" s="7">
        <v>3924</v>
      </c>
      <c r="C328" s="7">
        <v>127</v>
      </c>
      <c r="D328" s="7">
        <v>193</v>
      </c>
      <c r="E328" s="7">
        <v>32</v>
      </c>
      <c r="F328" s="21">
        <v>0.84</v>
      </c>
      <c r="G328" s="7">
        <v>304</v>
      </c>
      <c r="H328" s="7">
        <v>23</v>
      </c>
      <c r="I328" s="21">
        <v>0.92</v>
      </c>
      <c r="J328" s="7">
        <v>708</v>
      </c>
      <c r="K328" s="7">
        <v>87</v>
      </c>
      <c r="L328" s="21">
        <v>0.88</v>
      </c>
      <c r="M328" s="43">
        <f>C328/$C$2</f>
        <v>0.84666666666666668</v>
      </c>
      <c r="N328" s="44">
        <f>(C328*D328)/1000</f>
        <v>24.510999999999999</v>
      </c>
      <c r="O328" s="45">
        <f t="shared" si="54"/>
        <v>0.40851666666666664</v>
      </c>
      <c r="P328" s="46">
        <f>(C328*G328)/1000</f>
        <v>38.607999999999997</v>
      </c>
      <c r="Q328" s="45">
        <f t="shared" si="55"/>
        <v>0.64346666666666663</v>
      </c>
    </row>
    <row r="329" spans="1:17" ht="14.25" thickTop="1" thickBot="1" x14ac:dyDescent="0.25">
      <c r="A329" s="8" t="s">
        <v>89</v>
      </c>
      <c r="B329" s="18">
        <f>SUM(B317:B328)</f>
        <v>53700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47"/>
      <c r="N329" s="48"/>
      <c r="O329" s="49"/>
      <c r="P329" s="50"/>
      <c r="Q329" s="49"/>
    </row>
    <row r="330" spans="1:17" ht="14.25" thickTop="1" thickBot="1" x14ac:dyDescent="0.25">
      <c r="A330" s="15" t="s">
        <v>90</v>
      </c>
      <c r="B330" s="10">
        <f t="shared" ref="B330:K330" si="56">AVERAGE(B317:B328)</f>
        <v>4475</v>
      </c>
      <c r="C330" s="10">
        <f t="shared" si="56"/>
        <v>146.75</v>
      </c>
      <c r="D330" s="10">
        <f t="shared" si="56"/>
        <v>258.41666666666669</v>
      </c>
      <c r="E330" s="10">
        <f t="shared" si="56"/>
        <v>47.833333333333336</v>
      </c>
      <c r="F330" s="22">
        <f>AVERAGE(F317:F328)</f>
        <v>0.81333333333333335</v>
      </c>
      <c r="G330" s="10">
        <f>AVERAGE(G317:G328)</f>
        <v>354.25</v>
      </c>
      <c r="H330" s="10">
        <f>AVERAGE(H317:H328)</f>
        <v>32.666666666666664</v>
      </c>
      <c r="I330" s="22">
        <f>AVERAGE(I317:I328)</f>
        <v>0.90833333333333321</v>
      </c>
      <c r="J330" s="10">
        <f t="shared" si="56"/>
        <v>733</v>
      </c>
      <c r="K330" s="10">
        <f t="shared" si="56"/>
        <v>110.66666666666667</v>
      </c>
      <c r="L330" s="22">
        <f>AVERAGE(L317:L328)</f>
        <v>0.84750000000000014</v>
      </c>
      <c r="M330" s="51">
        <f>C330/$C$2</f>
        <v>0.97833333333333339</v>
      </c>
      <c r="N330" s="52">
        <f>(C330*D330)/1000</f>
        <v>37.922645833333334</v>
      </c>
      <c r="O330" s="53">
        <f t="shared" si="54"/>
        <v>0.63204409722222221</v>
      </c>
      <c r="P330" s="54">
        <f>(C330*G330)/1000</f>
        <v>51.9861875</v>
      </c>
      <c r="Q330" s="53">
        <f t="shared" si="55"/>
        <v>0.86643645833333338</v>
      </c>
    </row>
    <row r="331" spans="1:17" ht="13.5" thickTop="1" x14ac:dyDescent="0.2"/>
    <row r="332" spans="1:17" ht="13.5" thickBot="1" x14ac:dyDescent="0.25"/>
    <row r="333" spans="1:17" ht="13.5" thickTop="1" x14ac:dyDescent="0.2">
      <c r="A333" s="23" t="s">
        <v>5</v>
      </c>
      <c r="B333" s="12" t="s">
        <v>6</v>
      </c>
      <c r="C333" s="12" t="s">
        <v>6</v>
      </c>
      <c r="D333" s="12" t="s">
        <v>7</v>
      </c>
      <c r="E333" s="12" t="s">
        <v>8</v>
      </c>
      <c r="F333" s="16" t="s">
        <v>2</v>
      </c>
      <c r="G333" s="12" t="s">
        <v>9</v>
      </c>
      <c r="H333" s="12" t="s">
        <v>10</v>
      </c>
      <c r="I333" s="16" t="s">
        <v>3</v>
      </c>
      <c r="J333" s="12" t="s">
        <v>11</v>
      </c>
      <c r="K333" s="12" t="s">
        <v>12</v>
      </c>
      <c r="L333" s="16" t="s">
        <v>13</v>
      </c>
      <c r="M333" s="35" t="s">
        <v>48</v>
      </c>
      <c r="N333" s="36" t="s">
        <v>49</v>
      </c>
      <c r="O333" s="37" t="s">
        <v>50</v>
      </c>
      <c r="P333" s="38" t="s">
        <v>48</v>
      </c>
      <c r="Q333" s="37" t="s">
        <v>48</v>
      </c>
    </row>
    <row r="334" spans="1:17" ht="13.5" thickBot="1" x14ac:dyDescent="0.25">
      <c r="A334" s="19" t="s">
        <v>91</v>
      </c>
      <c r="B334" s="13" t="s">
        <v>15</v>
      </c>
      <c r="C334" s="14" t="s">
        <v>16</v>
      </c>
      <c r="D334" s="13" t="s">
        <v>17</v>
      </c>
      <c r="E334" s="13" t="s">
        <v>17</v>
      </c>
      <c r="F334" s="17" t="s">
        <v>18</v>
      </c>
      <c r="G334" s="13" t="s">
        <v>17</v>
      </c>
      <c r="H334" s="13" t="s">
        <v>17</v>
      </c>
      <c r="I334" s="17" t="s">
        <v>18</v>
      </c>
      <c r="J334" s="13" t="s">
        <v>17</v>
      </c>
      <c r="K334" s="13" t="s">
        <v>17</v>
      </c>
      <c r="L334" s="17" t="s">
        <v>18</v>
      </c>
      <c r="M334" s="39" t="s">
        <v>6</v>
      </c>
      <c r="N334" s="40" t="s">
        <v>52</v>
      </c>
      <c r="O334" s="41" t="s">
        <v>53</v>
      </c>
      <c r="P334" s="42" t="s">
        <v>54</v>
      </c>
      <c r="Q334" s="41" t="s">
        <v>55</v>
      </c>
    </row>
    <row r="335" spans="1:17" ht="13.5" thickTop="1" x14ac:dyDescent="0.2">
      <c r="A335" s="6" t="s">
        <v>19</v>
      </c>
      <c r="B335" s="7">
        <v>4608</v>
      </c>
      <c r="C335" s="7">
        <v>149</v>
      </c>
      <c r="D335" s="7">
        <v>366</v>
      </c>
      <c r="E335" s="7">
        <v>34</v>
      </c>
      <c r="F335" s="21">
        <v>0.91</v>
      </c>
      <c r="G335" s="7">
        <v>399</v>
      </c>
      <c r="H335" s="7">
        <v>32</v>
      </c>
      <c r="I335" s="21">
        <v>0.92</v>
      </c>
      <c r="J335" s="7">
        <v>870</v>
      </c>
      <c r="K335" s="7">
        <v>100</v>
      </c>
      <c r="L335" s="21">
        <v>0.88</v>
      </c>
      <c r="M335" s="43">
        <f>C335/$C$2</f>
        <v>0.99333333333333329</v>
      </c>
      <c r="N335" s="44">
        <f>(C335*D335)/1000</f>
        <v>54.533999999999999</v>
      </c>
      <c r="O335" s="45">
        <f>(N335)/$E$3</f>
        <v>0.90889999999999993</v>
      </c>
      <c r="P335" s="46">
        <f>(C335*G335)/1000</f>
        <v>59.451000000000001</v>
      </c>
      <c r="Q335" s="45">
        <f>(P335)/$G$3</f>
        <v>0.99085000000000001</v>
      </c>
    </row>
    <row r="336" spans="1:17" x14ac:dyDescent="0.2">
      <c r="A336" s="6" t="s">
        <v>20</v>
      </c>
      <c r="B336" s="7">
        <v>3514</v>
      </c>
      <c r="C336" s="7">
        <v>126</v>
      </c>
      <c r="D336" s="7">
        <v>305</v>
      </c>
      <c r="E336" s="7">
        <v>35</v>
      </c>
      <c r="F336" s="21">
        <v>0.88</v>
      </c>
      <c r="G336" s="7">
        <v>384</v>
      </c>
      <c r="H336" s="7">
        <v>28</v>
      </c>
      <c r="I336" s="21">
        <v>0.93</v>
      </c>
      <c r="J336" s="7">
        <v>837</v>
      </c>
      <c r="K336" s="7">
        <v>88</v>
      </c>
      <c r="L336" s="21">
        <v>0.89</v>
      </c>
      <c r="M336" s="43">
        <f>C336/$C$2</f>
        <v>0.84</v>
      </c>
      <c r="N336" s="44">
        <f>(C336*D336)/1000</f>
        <v>38.43</v>
      </c>
      <c r="O336" s="45">
        <f t="shared" ref="O336:O348" si="57">(N336)/$E$3</f>
        <v>0.64049999999999996</v>
      </c>
      <c r="P336" s="46">
        <f>(C336*G336)/1000</f>
        <v>48.384</v>
      </c>
      <c r="Q336" s="45">
        <f t="shared" ref="Q336:Q348" si="58">(P336)/$G$3</f>
        <v>0.80640000000000001</v>
      </c>
    </row>
    <row r="337" spans="1:17" x14ac:dyDescent="0.2">
      <c r="A337" s="6" t="s">
        <v>21</v>
      </c>
      <c r="B337" s="7">
        <v>3795</v>
      </c>
      <c r="C337" s="7">
        <v>122</v>
      </c>
      <c r="D337" s="7">
        <v>298</v>
      </c>
      <c r="E337" s="7">
        <v>15</v>
      </c>
      <c r="F337" s="21">
        <v>0.95</v>
      </c>
      <c r="G337" s="7">
        <v>412</v>
      </c>
      <c r="H337" s="7">
        <v>17</v>
      </c>
      <c r="I337" s="21">
        <v>0.96</v>
      </c>
      <c r="J337" s="7">
        <v>714</v>
      </c>
      <c r="K337" s="7">
        <v>59</v>
      </c>
      <c r="L337" s="21">
        <v>0.92</v>
      </c>
      <c r="M337" s="43">
        <f>C337/$C$2</f>
        <v>0.81333333333333335</v>
      </c>
      <c r="N337" s="44">
        <f>(C337*D337)/1000</f>
        <v>36.356000000000002</v>
      </c>
      <c r="O337" s="45">
        <f t="shared" si="57"/>
        <v>0.60593333333333332</v>
      </c>
      <c r="P337" s="46">
        <f>(C337*G337)/1000</f>
        <v>50.264000000000003</v>
      </c>
      <c r="Q337" s="45">
        <f t="shared" si="58"/>
        <v>0.83773333333333333</v>
      </c>
    </row>
    <row r="338" spans="1:17" x14ac:dyDescent="0.2">
      <c r="A338" s="6" t="s">
        <v>22</v>
      </c>
      <c r="B338" s="7">
        <v>4439</v>
      </c>
      <c r="C338" s="7">
        <v>148</v>
      </c>
      <c r="D338" s="7">
        <v>366</v>
      </c>
      <c r="E338" s="7">
        <v>15</v>
      </c>
      <c r="F338" s="21">
        <v>0.96</v>
      </c>
      <c r="G338" s="7">
        <v>387</v>
      </c>
      <c r="H338" s="7">
        <v>16</v>
      </c>
      <c r="I338" s="21">
        <v>0.96</v>
      </c>
      <c r="J338" s="7">
        <v>688</v>
      </c>
      <c r="K338" s="7">
        <v>50</v>
      </c>
      <c r="L338" s="21">
        <v>0.93</v>
      </c>
      <c r="M338" s="43">
        <f>C338/$C$2</f>
        <v>0.98666666666666669</v>
      </c>
      <c r="N338" s="44">
        <f>(C338*D338)/1000</f>
        <v>54.167999999999999</v>
      </c>
      <c r="O338" s="45">
        <f t="shared" si="57"/>
        <v>0.90279999999999994</v>
      </c>
      <c r="P338" s="46">
        <f>(C338*G338)/1000</f>
        <v>57.276000000000003</v>
      </c>
      <c r="Q338" s="45">
        <f t="shared" si="58"/>
        <v>0.9546</v>
      </c>
    </row>
    <row r="339" spans="1:17" x14ac:dyDescent="0.2">
      <c r="A339" s="6" t="s">
        <v>23</v>
      </c>
      <c r="B339" s="7">
        <v>3345</v>
      </c>
      <c r="C339" s="7">
        <v>108</v>
      </c>
      <c r="D339" s="7">
        <v>208</v>
      </c>
      <c r="E339" s="7">
        <v>7</v>
      </c>
      <c r="F339" s="21">
        <v>0.97</v>
      </c>
      <c r="G339" s="7">
        <v>391</v>
      </c>
      <c r="H339" s="7">
        <v>15</v>
      </c>
      <c r="I339" s="21">
        <v>0.96</v>
      </c>
      <c r="J339" s="7">
        <v>772</v>
      </c>
      <c r="K339" s="7">
        <v>43</v>
      </c>
      <c r="L339" s="21">
        <v>0.94</v>
      </c>
      <c r="M339" s="43">
        <f>C339/$C$2</f>
        <v>0.72</v>
      </c>
      <c r="N339" s="44">
        <f>(C339*D339)/1000</f>
        <v>22.463999999999999</v>
      </c>
      <c r="O339" s="45">
        <f t="shared" si="57"/>
        <v>0.37439999999999996</v>
      </c>
      <c r="P339" s="46">
        <f>(C339*G339)/1000</f>
        <v>42.228000000000002</v>
      </c>
      <c r="Q339" s="45">
        <f t="shared" si="58"/>
        <v>0.70379999999999998</v>
      </c>
    </row>
    <row r="340" spans="1:17" x14ac:dyDescent="0.2">
      <c r="A340" s="6" t="s">
        <v>24</v>
      </c>
      <c r="B340" s="7">
        <v>2984</v>
      </c>
      <c r="C340" s="7">
        <v>99</v>
      </c>
      <c r="D340" s="7">
        <v>199</v>
      </c>
      <c r="E340" s="7">
        <v>5</v>
      </c>
      <c r="F340" s="21">
        <v>0.98</v>
      </c>
      <c r="G340" s="7">
        <v>413</v>
      </c>
      <c r="H340" s="7">
        <v>14</v>
      </c>
      <c r="I340" s="21">
        <v>0.97</v>
      </c>
      <c r="J340" s="7">
        <v>724</v>
      </c>
      <c r="K340" s="7">
        <v>40</v>
      </c>
      <c r="L340" s="21">
        <v>0.95</v>
      </c>
      <c r="M340" s="43">
        <f>C340/$C$2</f>
        <v>0.66</v>
      </c>
      <c r="N340" s="44">
        <f>(C340*D340)/1000</f>
        <v>19.701000000000001</v>
      </c>
      <c r="O340" s="45">
        <f t="shared" si="57"/>
        <v>0.32835000000000003</v>
      </c>
      <c r="P340" s="46">
        <f>(C340*G340)/1000</f>
        <v>40.887</v>
      </c>
      <c r="Q340" s="45">
        <f t="shared" si="58"/>
        <v>0.68145</v>
      </c>
    </row>
    <row r="341" spans="1:17" x14ac:dyDescent="0.2">
      <c r="A341" s="6" t="s">
        <v>25</v>
      </c>
      <c r="B341" s="7">
        <v>3688</v>
      </c>
      <c r="C341" s="7">
        <v>119</v>
      </c>
      <c r="D341" s="7">
        <v>258</v>
      </c>
      <c r="E341" s="7">
        <v>9</v>
      </c>
      <c r="F341" s="21">
        <v>0.97</v>
      </c>
      <c r="G341" s="7">
        <v>366</v>
      </c>
      <c r="H341" s="7">
        <v>17</v>
      </c>
      <c r="I341" s="21">
        <v>0.95</v>
      </c>
      <c r="J341" s="7">
        <v>761</v>
      </c>
      <c r="K341" s="7">
        <v>41</v>
      </c>
      <c r="L341" s="21">
        <v>0.95</v>
      </c>
      <c r="M341" s="43">
        <f>C341/$C$2</f>
        <v>0.79333333333333333</v>
      </c>
      <c r="N341" s="44">
        <f>(C341*D341)/1000</f>
        <v>30.702000000000002</v>
      </c>
      <c r="O341" s="45">
        <f t="shared" si="57"/>
        <v>0.51170000000000004</v>
      </c>
      <c r="P341" s="46">
        <f>(C341*G341)/1000</f>
        <v>43.554000000000002</v>
      </c>
      <c r="Q341" s="45">
        <f t="shared" si="58"/>
        <v>0.72589999999999999</v>
      </c>
    </row>
    <row r="342" spans="1:17" x14ac:dyDescent="0.2">
      <c r="A342" s="6" t="s">
        <v>26</v>
      </c>
      <c r="B342" s="7">
        <v>5261</v>
      </c>
      <c r="C342" s="7">
        <v>170</v>
      </c>
      <c r="D342" s="7">
        <v>230</v>
      </c>
      <c r="E342" s="7">
        <v>7</v>
      </c>
      <c r="F342" s="21">
        <v>0.97</v>
      </c>
      <c r="G342" s="7">
        <v>292</v>
      </c>
      <c r="H342" s="7">
        <v>12</v>
      </c>
      <c r="I342" s="21">
        <v>0.96</v>
      </c>
      <c r="J342" s="7">
        <v>640</v>
      </c>
      <c r="K342" s="7">
        <v>38</v>
      </c>
      <c r="L342" s="21">
        <v>0.94</v>
      </c>
      <c r="M342" s="43">
        <f>C342/$C$2</f>
        <v>1.1333333333333333</v>
      </c>
      <c r="N342" s="44">
        <f>(C342*D342)/1000</f>
        <v>39.1</v>
      </c>
      <c r="O342" s="45">
        <f t="shared" si="57"/>
        <v>0.65166666666666673</v>
      </c>
      <c r="P342" s="46">
        <f>(C342*G342)/1000</f>
        <v>49.64</v>
      </c>
      <c r="Q342" s="45">
        <f t="shared" si="58"/>
        <v>0.82733333333333337</v>
      </c>
    </row>
    <row r="343" spans="1:17" x14ac:dyDescent="0.2">
      <c r="A343" s="6" t="s">
        <v>27</v>
      </c>
      <c r="B343" s="7">
        <v>6847</v>
      </c>
      <c r="C343" s="7">
        <v>228</v>
      </c>
      <c r="D343" s="7">
        <v>93</v>
      </c>
      <c r="E343" s="7">
        <v>9</v>
      </c>
      <c r="F343" s="21">
        <v>0.9</v>
      </c>
      <c r="G343" s="7">
        <v>179</v>
      </c>
      <c r="H343" s="7">
        <v>13</v>
      </c>
      <c r="I343" s="21">
        <v>0.93</v>
      </c>
      <c r="J343" s="7">
        <v>356</v>
      </c>
      <c r="K343" s="7">
        <v>39</v>
      </c>
      <c r="L343" s="21">
        <v>0.89</v>
      </c>
      <c r="M343" s="43">
        <f>C343/$C$2</f>
        <v>1.52</v>
      </c>
      <c r="N343" s="44">
        <f>(C343*D343)/1000</f>
        <v>21.204000000000001</v>
      </c>
      <c r="O343" s="45">
        <f t="shared" si="57"/>
        <v>0.35339999999999999</v>
      </c>
      <c r="P343" s="46">
        <f>(C343*G343)/1000</f>
        <v>40.811999999999998</v>
      </c>
      <c r="Q343" s="45">
        <f t="shared" si="58"/>
        <v>0.68019999999999992</v>
      </c>
    </row>
    <row r="344" spans="1:17" x14ac:dyDescent="0.2">
      <c r="A344" s="6" t="s">
        <v>28</v>
      </c>
      <c r="B344" s="7">
        <v>5310</v>
      </c>
      <c r="C344" s="7">
        <v>171</v>
      </c>
      <c r="D344" s="7">
        <v>133</v>
      </c>
      <c r="E344" s="7">
        <v>12</v>
      </c>
      <c r="F344" s="21">
        <v>0.91</v>
      </c>
      <c r="G344" s="7">
        <v>233</v>
      </c>
      <c r="H344" s="7">
        <v>10</v>
      </c>
      <c r="I344" s="21">
        <v>0.96</v>
      </c>
      <c r="J344" s="7">
        <v>445</v>
      </c>
      <c r="K344" s="7">
        <v>38</v>
      </c>
      <c r="L344" s="21">
        <v>0.91</v>
      </c>
      <c r="M344" s="43">
        <f>C344/$C$2</f>
        <v>1.1399999999999999</v>
      </c>
      <c r="N344" s="44">
        <f>(C344*D344)/1000</f>
        <v>22.742999999999999</v>
      </c>
      <c r="O344" s="45">
        <f t="shared" si="57"/>
        <v>0.37905</v>
      </c>
      <c r="P344" s="46">
        <f>(C344*G344)/1000</f>
        <v>39.843000000000004</v>
      </c>
      <c r="Q344" s="45">
        <f t="shared" si="58"/>
        <v>0.66405000000000003</v>
      </c>
    </row>
    <row r="345" spans="1:17" x14ac:dyDescent="0.2">
      <c r="A345" s="6" t="s">
        <v>29</v>
      </c>
      <c r="B345" s="7">
        <v>5577</v>
      </c>
      <c r="C345" s="7">
        <v>186</v>
      </c>
      <c r="D345" s="7">
        <v>199</v>
      </c>
      <c r="E345" s="7">
        <v>11</v>
      </c>
      <c r="F345" s="21">
        <v>0.95</v>
      </c>
      <c r="G345" s="7">
        <v>288</v>
      </c>
      <c r="H345" s="7">
        <v>11</v>
      </c>
      <c r="I345" s="21">
        <v>0.96</v>
      </c>
      <c r="J345" s="7">
        <v>479</v>
      </c>
      <c r="K345" s="7">
        <v>38</v>
      </c>
      <c r="L345" s="21">
        <v>0.92</v>
      </c>
      <c r="M345" s="43">
        <f>C345/$C$2</f>
        <v>1.24</v>
      </c>
      <c r="N345" s="44">
        <f>(C345*D345)/1000</f>
        <v>37.014000000000003</v>
      </c>
      <c r="O345" s="45">
        <f t="shared" si="57"/>
        <v>0.6169</v>
      </c>
      <c r="P345" s="46">
        <f>(C345*G345)/1000</f>
        <v>53.567999999999998</v>
      </c>
      <c r="Q345" s="45">
        <f t="shared" si="58"/>
        <v>0.89279999999999993</v>
      </c>
    </row>
    <row r="346" spans="1:17" ht="13.5" thickBot="1" x14ac:dyDescent="0.25">
      <c r="A346" s="6" t="s">
        <v>30</v>
      </c>
      <c r="B346" s="7">
        <v>5041</v>
      </c>
      <c r="C346" s="7">
        <v>163</v>
      </c>
      <c r="D346" s="7">
        <v>235</v>
      </c>
      <c r="E346" s="7">
        <v>11</v>
      </c>
      <c r="F346" s="21">
        <v>0.95</v>
      </c>
      <c r="G346" s="7">
        <v>309</v>
      </c>
      <c r="H346" s="7">
        <v>11</v>
      </c>
      <c r="I346" s="21">
        <v>0.96</v>
      </c>
      <c r="J346" s="7">
        <v>597</v>
      </c>
      <c r="K346" s="7">
        <v>39</v>
      </c>
      <c r="L346" s="21">
        <v>0.94</v>
      </c>
      <c r="M346" s="43">
        <f>C346/$C$2</f>
        <v>1.0866666666666667</v>
      </c>
      <c r="N346" s="44">
        <f>(C346*D346)/1000</f>
        <v>38.305</v>
      </c>
      <c r="O346" s="45">
        <f t="shared" si="57"/>
        <v>0.63841666666666663</v>
      </c>
      <c r="P346" s="46">
        <f>(C346*G346)/1000</f>
        <v>50.366999999999997</v>
      </c>
      <c r="Q346" s="45">
        <f t="shared" si="58"/>
        <v>0.83944999999999992</v>
      </c>
    </row>
    <row r="347" spans="1:17" ht="14.25" thickTop="1" thickBot="1" x14ac:dyDescent="0.25">
      <c r="A347" s="8" t="s">
        <v>92</v>
      </c>
      <c r="B347" s="18">
        <f>SUM(B335:B346)</f>
        <v>54409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47"/>
      <c r="N347" s="48"/>
      <c r="O347" s="49"/>
      <c r="P347" s="50"/>
      <c r="Q347" s="49"/>
    </row>
    <row r="348" spans="1:17" ht="14.25" thickTop="1" thickBot="1" x14ac:dyDescent="0.25">
      <c r="A348" s="15" t="s">
        <v>93</v>
      </c>
      <c r="B348" s="10">
        <f t="shared" ref="B348:K348" si="59">AVERAGE(B335:B346)</f>
        <v>4534.083333333333</v>
      </c>
      <c r="C348" s="10">
        <f t="shared" si="59"/>
        <v>149.08333333333334</v>
      </c>
      <c r="D348" s="10">
        <f t="shared" si="59"/>
        <v>240.83333333333334</v>
      </c>
      <c r="E348" s="10">
        <f t="shared" si="59"/>
        <v>14.166666666666666</v>
      </c>
      <c r="F348" s="22">
        <f>AVERAGE(F335:F346)</f>
        <v>0.94166666666666654</v>
      </c>
      <c r="G348" s="10">
        <f>AVERAGE(G335:G346)</f>
        <v>337.75</v>
      </c>
      <c r="H348" s="10">
        <f>AVERAGE(H335:H346)</f>
        <v>16.333333333333332</v>
      </c>
      <c r="I348" s="22">
        <f>AVERAGE(I335:I346)</f>
        <v>0.95166666666666677</v>
      </c>
      <c r="J348" s="10">
        <f t="shared" si="59"/>
        <v>656.91666666666663</v>
      </c>
      <c r="K348" s="10">
        <f t="shared" si="59"/>
        <v>51.083333333333336</v>
      </c>
      <c r="L348" s="22">
        <f>AVERAGE(L335:L346)</f>
        <v>0.92166666666666675</v>
      </c>
      <c r="M348" s="51">
        <f>C348/$C$2</f>
        <v>0.99388888888888893</v>
      </c>
      <c r="N348" s="52">
        <f>(C348*D348)/1000</f>
        <v>35.904236111111118</v>
      </c>
      <c r="O348" s="53">
        <f t="shared" si="57"/>
        <v>0.59840393518518531</v>
      </c>
      <c r="P348" s="54">
        <f>(C348*G348)/1000</f>
        <v>50.352895833333335</v>
      </c>
      <c r="Q348" s="53">
        <f t="shared" si="58"/>
        <v>0.83921493055555563</v>
      </c>
    </row>
    <row r="349" spans="1:17" ht="13.5" thickTop="1" x14ac:dyDescent="0.2"/>
  </sheetData>
  <phoneticPr fontId="0" type="noConversion"/>
  <conditionalFormatting sqref="E281:E294 E299:E312">
    <cfRule type="cellIs" dxfId="60" priority="135" stopIfTrue="1" operator="greaterThanOrEqual">
      <formula>35</formula>
    </cfRule>
  </conditionalFormatting>
  <conditionalFormatting sqref="E317:E330 E335:E348">
    <cfRule type="cellIs" dxfId="59" priority="132" stopIfTrue="1" operator="greaterThanOrEqual">
      <formula>35</formula>
    </cfRule>
    <cfRule type="cellIs" priority="133" stopIfTrue="1" operator="greaterThanOrEqual">
      <formula>35</formula>
    </cfRule>
  </conditionalFormatting>
  <conditionalFormatting sqref="K317:K330 K335:K348 K281:K294">
    <cfRule type="cellIs" dxfId="58" priority="131" stopIfTrue="1" operator="greaterThanOrEqual">
      <formula>125</formula>
    </cfRule>
  </conditionalFormatting>
  <conditionalFormatting sqref="K299:K312">
    <cfRule type="cellIs" dxfId="57" priority="130" stopIfTrue="1" operator="greaterThanOrEqual">
      <formula>125</formula>
    </cfRule>
  </conditionalFormatting>
  <conditionalFormatting sqref="H281:H294 H299:H312 H317:H330 H335:H348">
    <cfRule type="cellIs" dxfId="56" priority="128" stopIfTrue="1" operator="greaterThanOrEqual">
      <formula>25</formula>
    </cfRule>
  </conditionalFormatting>
  <conditionalFormatting sqref="M335:M346 O335:O346 Q335:Q346">
    <cfRule type="cellIs" dxfId="55" priority="100" operator="between">
      <formula>80%</formula>
      <formula>200%</formula>
    </cfRule>
  </conditionalFormatting>
  <conditionalFormatting sqref="M348">
    <cfRule type="cellIs" dxfId="54" priority="99" operator="between">
      <formula>80%</formula>
      <formula>200%</formula>
    </cfRule>
  </conditionalFormatting>
  <conditionalFormatting sqref="O348">
    <cfRule type="cellIs" dxfId="53" priority="98" operator="between">
      <formula>80%</formula>
      <formula>200%</formula>
    </cfRule>
  </conditionalFormatting>
  <conditionalFormatting sqref="Q348">
    <cfRule type="cellIs" dxfId="52" priority="97" operator="between">
      <formula>80%</formula>
      <formula>200%</formula>
    </cfRule>
  </conditionalFormatting>
  <conditionalFormatting sqref="M317:M328 O317:O328 Q317:Q328">
    <cfRule type="cellIs" dxfId="51" priority="52" operator="between">
      <formula>80%</formula>
      <formula>200%</formula>
    </cfRule>
  </conditionalFormatting>
  <conditionalFormatting sqref="M330">
    <cfRule type="cellIs" dxfId="50" priority="51" operator="between">
      <formula>80%</formula>
      <formula>200%</formula>
    </cfRule>
  </conditionalFormatting>
  <conditionalFormatting sqref="O330">
    <cfRule type="cellIs" dxfId="49" priority="50" operator="between">
      <formula>80%</formula>
      <formula>200%</formula>
    </cfRule>
  </conditionalFormatting>
  <conditionalFormatting sqref="Q330">
    <cfRule type="cellIs" dxfId="48" priority="49" operator="between">
      <formula>80%</formula>
      <formula>200%</formula>
    </cfRule>
  </conditionalFormatting>
  <conditionalFormatting sqref="M299:M310 O299:O310 Q299:Q310">
    <cfRule type="cellIs" dxfId="43" priority="44" operator="between">
      <formula>80%</formula>
      <formula>200%</formula>
    </cfRule>
  </conditionalFormatting>
  <conditionalFormatting sqref="M312">
    <cfRule type="cellIs" dxfId="42" priority="43" operator="between">
      <formula>80%</formula>
      <formula>200%</formula>
    </cfRule>
  </conditionalFormatting>
  <conditionalFormatting sqref="O312">
    <cfRule type="cellIs" dxfId="41" priority="42" operator="between">
      <formula>80%</formula>
      <formula>200%</formula>
    </cfRule>
  </conditionalFormatting>
  <conditionalFormatting sqref="Q312">
    <cfRule type="cellIs" dxfId="40" priority="41" operator="between">
      <formula>80%</formula>
      <formula>200%</formula>
    </cfRule>
  </conditionalFormatting>
  <conditionalFormatting sqref="M281:M292 O281:O292 Q281:Q292">
    <cfRule type="cellIs" dxfId="39" priority="40" operator="between">
      <formula>80%</formula>
      <formula>200%</formula>
    </cfRule>
  </conditionalFormatting>
  <conditionalFormatting sqref="M294">
    <cfRule type="cellIs" dxfId="38" priority="39" operator="between">
      <formula>80%</formula>
      <formula>200%</formula>
    </cfRule>
  </conditionalFormatting>
  <conditionalFormatting sqref="O294">
    <cfRule type="cellIs" dxfId="37" priority="38" operator="between">
      <formula>80%</formula>
      <formula>200%</formula>
    </cfRule>
  </conditionalFormatting>
  <conditionalFormatting sqref="Q294">
    <cfRule type="cellIs" dxfId="36" priority="37" operator="between">
      <formula>80%</formula>
      <formula>200%</formula>
    </cfRule>
  </conditionalFormatting>
  <conditionalFormatting sqref="M263:M274 O263:O274 Q263:Q274">
    <cfRule type="cellIs" dxfId="35" priority="36" operator="between">
      <formula>80%</formula>
      <formula>200%</formula>
    </cfRule>
  </conditionalFormatting>
  <conditionalFormatting sqref="M276">
    <cfRule type="cellIs" dxfId="34" priority="35" operator="between">
      <formula>80%</formula>
      <formula>200%</formula>
    </cfRule>
  </conditionalFormatting>
  <conditionalFormatting sqref="O276">
    <cfRule type="cellIs" dxfId="33" priority="34" operator="between">
      <formula>80%</formula>
      <formula>200%</formula>
    </cfRule>
  </conditionalFormatting>
  <conditionalFormatting sqref="Q276">
    <cfRule type="cellIs" dxfId="32" priority="33" operator="between">
      <formula>80%</formula>
      <formula>200%</formula>
    </cfRule>
  </conditionalFormatting>
  <conditionalFormatting sqref="M245:M256 O245:O256 Q245:Q256">
    <cfRule type="cellIs" dxfId="31" priority="32" operator="between">
      <formula>80%</formula>
      <formula>200%</formula>
    </cfRule>
  </conditionalFormatting>
  <conditionalFormatting sqref="M258">
    <cfRule type="cellIs" dxfId="30" priority="31" operator="between">
      <formula>80%</formula>
      <formula>200%</formula>
    </cfRule>
  </conditionalFormatting>
  <conditionalFormatting sqref="O258">
    <cfRule type="cellIs" dxfId="29" priority="30" operator="between">
      <formula>80%</formula>
      <formula>200%</formula>
    </cfRule>
  </conditionalFormatting>
  <conditionalFormatting sqref="Q258">
    <cfRule type="cellIs" dxfId="28" priority="29" operator="between">
      <formula>80%</formula>
      <formula>200%</formula>
    </cfRule>
  </conditionalFormatting>
  <conditionalFormatting sqref="M227:M238 O227:O238 Q227:Q238">
    <cfRule type="cellIs" dxfId="27" priority="28" operator="between">
      <formula>80%</formula>
      <formula>200%</formula>
    </cfRule>
  </conditionalFormatting>
  <conditionalFormatting sqref="M240">
    <cfRule type="cellIs" dxfId="26" priority="27" operator="between">
      <formula>80%</formula>
      <formula>200%</formula>
    </cfRule>
  </conditionalFormatting>
  <conditionalFormatting sqref="O240">
    <cfRule type="cellIs" dxfId="25" priority="26" operator="between">
      <formula>80%</formula>
      <formula>200%</formula>
    </cfRule>
  </conditionalFormatting>
  <conditionalFormatting sqref="Q240">
    <cfRule type="cellIs" dxfId="24" priority="25" operator="between">
      <formula>80%</formula>
      <formula>200%</formula>
    </cfRule>
  </conditionalFormatting>
  <conditionalFormatting sqref="M209:M220 O209:O220 Q209:Q220">
    <cfRule type="cellIs" dxfId="23" priority="24" operator="between">
      <formula>80%</formula>
      <formula>200%</formula>
    </cfRule>
  </conditionalFormatting>
  <conditionalFormatting sqref="M222">
    <cfRule type="cellIs" dxfId="22" priority="23" operator="between">
      <formula>80%</formula>
      <formula>200%</formula>
    </cfRule>
  </conditionalFormatting>
  <conditionalFormatting sqref="O222">
    <cfRule type="cellIs" dxfId="21" priority="22" operator="between">
      <formula>80%</formula>
      <formula>200%</formula>
    </cfRule>
  </conditionalFormatting>
  <conditionalFormatting sqref="Q222">
    <cfRule type="cellIs" dxfId="20" priority="21" operator="between">
      <formula>80%</formula>
      <formula>200%</formula>
    </cfRule>
  </conditionalFormatting>
  <conditionalFormatting sqref="M191:M202 O191:O202 Q191:Q202">
    <cfRule type="cellIs" dxfId="19" priority="20" operator="between">
      <formula>80%</formula>
      <formula>200%</formula>
    </cfRule>
  </conditionalFormatting>
  <conditionalFormatting sqref="M204">
    <cfRule type="cellIs" dxfId="18" priority="19" operator="between">
      <formula>80%</formula>
      <formula>200%</formula>
    </cfRule>
  </conditionalFormatting>
  <conditionalFormatting sqref="O204">
    <cfRule type="cellIs" dxfId="17" priority="18" operator="between">
      <formula>80%</formula>
      <formula>200%</formula>
    </cfRule>
  </conditionalFormatting>
  <conditionalFormatting sqref="Q204">
    <cfRule type="cellIs" dxfId="16" priority="17" operator="between">
      <formula>80%</formula>
      <formula>200%</formula>
    </cfRule>
  </conditionalFormatting>
  <conditionalFormatting sqref="M173:M184 O173:O184 Q173:Q184">
    <cfRule type="cellIs" dxfId="15" priority="16" operator="between">
      <formula>80%</formula>
      <formula>200%</formula>
    </cfRule>
  </conditionalFormatting>
  <conditionalFormatting sqref="M186">
    <cfRule type="cellIs" dxfId="14" priority="15" operator="between">
      <formula>80%</formula>
      <formula>200%</formula>
    </cfRule>
  </conditionalFormatting>
  <conditionalFormatting sqref="O186">
    <cfRule type="cellIs" dxfId="13" priority="14" operator="between">
      <formula>80%</formula>
      <formula>200%</formula>
    </cfRule>
  </conditionalFormatting>
  <conditionalFormatting sqref="Q186">
    <cfRule type="cellIs" dxfId="12" priority="13" operator="between">
      <formula>80%</formula>
      <formula>200%</formula>
    </cfRule>
  </conditionalFormatting>
  <conditionalFormatting sqref="M155:M166 O155:O166 Q155:Q166">
    <cfRule type="cellIs" dxfId="11" priority="12" operator="between">
      <formula>80%</formula>
      <formula>200%</formula>
    </cfRule>
  </conditionalFormatting>
  <conditionalFormatting sqref="M168">
    <cfRule type="cellIs" dxfId="10" priority="11" operator="between">
      <formula>80%</formula>
      <formula>200%</formula>
    </cfRule>
  </conditionalFormatting>
  <conditionalFormatting sqref="O168">
    <cfRule type="cellIs" dxfId="9" priority="10" operator="between">
      <formula>80%</formula>
      <formula>200%</formula>
    </cfRule>
  </conditionalFormatting>
  <conditionalFormatting sqref="Q168">
    <cfRule type="cellIs" dxfId="8" priority="9" operator="between">
      <formula>80%</formula>
      <formula>200%</formula>
    </cfRule>
  </conditionalFormatting>
  <conditionalFormatting sqref="M137:M148 O137:O148 Q137:Q148">
    <cfRule type="cellIs" dxfId="7" priority="8" operator="between">
      <formula>80%</formula>
      <formula>200%</formula>
    </cfRule>
  </conditionalFormatting>
  <conditionalFormatting sqref="M150">
    <cfRule type="cellIs" dxfId="6" priority="7" operator="between">
      <formula>80%</formula>
      <formula>200%</formula>
    </cfRule>
  </conditionalFormatting>
  <conditionalFormatting sqref="O150">
    <cfRule type="cellIs" dxfId="5" priority="6" operator="between">
      <formula>80%</formula>
      <formula>200%</formula>
    </cfRule>
  </conditionalFormatting>
  <conditionalFormatting sqref="Q150">
    <cfRule type="cellIs" dxfId="4" priority="5" operator="between">
      <formula>80%</formula>
      <formula>200%</formula>
    </cfRule>
  </conditionalFormatting>
  <conditionalFormatting sqref="M119:M130 O119:O130 Q119:Q130">
    <cfRule type="cellIs" dxfId="3" priority="4" operator="between">
      <formula>80%</formula>
      <formula>200%</formula>
    </cfRule>
  </conditionalFormatting>
  <conditionalFormatting sqref="M132">
    <cfRule type="cellIs" dxfId="2" priority="3" operator="between">
      <formula>80%</formula>
      <formula>200%</formula>
    </cfRule>
  </conditionalFormatting>
  <conditionalFormatting sqref="O132">
    <cfRule type="cellIs" dxfId="1" priority="2" operator="between">
      <formula>80%</formula>
      <formula>200%</formula>
    </cfRule>
  </conditionalFormatting>
  <conditionalFormatting sqref="Q132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27559055118110237" bottom="0.45" header="0.25" footer="0.51181102362204722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Masdenverge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CODE I</dc:creator>
  <cp:keywords/>
  <dc:description/>
  <cp:lastModifiedBy>Xavi López Casals</cp:lastModifiedBy>
  <cp:revision/>
  <dcterms:created xsi:type="dcterms:W3CDTF">2000-01-04T10:17:18Z</dcterms:created>
  <dcterms:modified xsi:type="dcterms:W3CDTF">2022-05-02T11:44:55Z</dcterms:modified>
  <cp:category/>
  <cp:contentStatus/>
</cp:coreProperties>
</file>