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73" documentId="11_D412B3E946F2400D44BCD63939F978246E9D8E50" xr6:coauthVersionLast="47" xr6:coauthVersionMax="47" xr10:uidLastSave="{58E0FFF4-B6DF-4960-96EC-E5759DC7EF56}"/>
  <bookViews>
    <workbookView xWindow="-120" yWindow="-120" windowWidth="29040" windowHeight="15840" xr2:uid="{00000000-000D-0000-FFFF-FFFF00000000}"/>
  </bookViews>
  <sheets>
    <sheet name="Sén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28" i="1" l="1"/>
  <c r="V328" i="1" s="1"/>
  <c r="S328" i="1"/>
  <c r="T328" i="1" s="1"/>
  <c r="R328" i="1"/>
  <c r="U327" i="1"/>
  <c r="V327" i="1" s="1"/>
  <c r="S327" i="1"/>
  <c r="T327" i="1" s="1"/>
  <c r="R327" i="1"/>
  <c r="U326" i="1"/>
  <c r="V326" i="1" s="1"/>
  <c r="S326" i="1"/>
  <c r="T326" i="1" s="1"/>
  <c r="R326" i="1"/>
  <c r="U325" i="1"/>
  <c r="V325" i="1" s="1"/>
  <c r="S325" i="1"/>
  <c r="T325" i="1" s="1"/>
  <c r="R325" i="1"/>
  <c r="U324" i="1"/>
  <c r="V324" i="1" s="1"/>
  <c r="S324" i="1"/>
  <c r="T324" i="1" s="1"/>
  <c r="R324" i="1"/>
  <c r="U323" i="1"/>
  <c r="V323" i="1" s="1"/>
  <c r="S323" i="1"/>
  <c r="T323" i="1" s="1"/>
  <c r="R323" i="1"/>
  <c r="U322" i="1"/>
  <c r="V322" i="1" s="1"/>
  <c r="S322" i="1"/>
  <c r="T322" i="1" s="1"/>
  <c r="R322" i="1"/>
  <c r="U321" i="1"/>
  <c r="V321" i="1" s="1"/>
  <c r="S321" i="1"/>
  <c r="T321" i="1" s="1"/>
  <c r="R321" i="1"/>
  <c r="U320" i="1"/>
  <c r="V320" i="1" s="1"/>
  <c r="S320" i="1"/>
  <c r="T320" i="1" s="1"/>
  <c r="R320" i="1"/>
  <c r="U319" i="1"/>
  <c r="V319" i="1" s="1"/>
  <c r="S319" i="1"/>
  <c r="T319" i="1" s="1"/>
  <c r="R319" i="1"/>
  <c r="U318" i="1"/>
  <c r="V318" i="1" s="1"/>
  <c r="S318" i="1"/>
  <c r="T318" i="1" s="1"/>
  <c r="R318" i="1"/>
  <c r="U317" i="1"/>
  <c r="V317" i="1" s="1"/>
  <c r="S317" i="1"/>
  <c r="T317" i="1" s="1"/>
  <c r="R317" i="1"/>
  <c r="U346" i="1"/>
  <c r="V346" i="1" s="1"/>
  <c r="S346" i="1"/>
  <c r="T346" i="1" s="1"/>
  <c r="R346" i="1"/>
  <c r="U345" i="1"/>
  <c r="V345" i="1" s="1"/>
  <c r="S345" i="1"/>
  <c r="T345" i="1" s="1"/>
  <c r="R345" i="1"/>
  <c r="U344" i="1"/>
  <c r="V344" i="1" s="1"/>
  <c r="S344" i="1"/>
  <c r="T344" i="1" s="1"/>
  <c r="R344" i="1"/>
  <c r="U343" i="1"/>
  <c r="V343" i="1" s="1"/>
  <c r="S343" i="1"/>
  <c r="T343" i="1" s="1"/>
  <c r="R343" i="1"/>
  <c r="U342" i="1"/>
  <c r="V342" i="1" s="1"/>
  <c r="S342" i="1"/>
  <c r="T342" i="1" s="1"/>
  <c r="R342" i="1"/>
  <c r="U341" i="1"/>
  <c r="V341" i="1" s="1"/>
  <c r="S341" i="1"/>
  <c r="T341" i="1" s="1"/>
  <c r="R341" i="1"/>
  <c r="U340" i="1"/>
  <c r="V340" i="1" s="1"/>
  <c r="S340" i="1"/>
  <c r="T340" i="1" s="1"/>
  <c r="R340" i="1"/>
  <c r="U339" i="1"/>
  <c r="V339" i="1" s="1"/>
  <c r="S339" i="1"/>
  <c r="T339" i="1" s="1"/>
  <c r="R339" i="1"/>
  <c r="U338" i="1"/>
  <c r="V338" i="1" s="1"/>
  <c r="S338" i="1"/>
  <c r="T338" i="1" s="1"/>
  <c r="R338" i="1"/>
  <c r="U337" i="1"/>
  <c r="V337" i="1" s="1"/>
  <c r="S337" i="1"/>
  <c r="T337" i="1" s="1"/>
  <c r="R337" i="1"/>
  <c r="U336" i="1"/>
  <c r="V336" i="1" s="1"/>
  <c r="S336" i="1"/>
  <c r="T336" i="1" s="1"/>
  <c r="R336" i="1"/>
  <c r="U335" i="1"/>
  <c r="V335" i="1" s="1"/>
  <c r="S335" i="1"/>
  <c r="T335" i="1" s="1"/>
  <c r="R335" i="1"/>
  <c r="U364" i="1"/>
  <c r="V364" i="1" s="1"/>
  <c r="S364" i="1"/>
  <c r="T364" i="1" s="1"/>
  <c r="R364" i="1"/>
  <c r="U363" i="1"/>
  <c r="V363" i="1" s="1"/>
  <c r="S363" i="1"/>
  <c r="T363" i="1" s="1"/>
  <c r="R363" i="1"/>
  <c r="U362" i="1"/>
  <c r="V362" i="1" s="1"/>
  <c r="S362" i="1"/>
  <c r="T362" i="1" s="1"/>
  <c r="R362" i="1"/>
  <c r="U361" i="1"/>
  <c r="V361" i="1" s="1"/>
  <c r="S361" i="1"/>
  <c r="T361" i="1" s="1"/>
  <c r="R361" i="1"/>
  <c r="U360" i="1"/>
  <c r="V360" i="1" s="1"/>
  <c r="S360" i="1"/>
  <c r="T360" i="1" s="1"/>
  <c r="R360" i="1"/>
  <c r="U359" i="1"/>
  <c r="V359" i="1" s="1"/>
  <c r="S359" i="1"/>
  <c r="T359" i="1" s="1"/>
  <c r="R359" i="1"/>
  <c r="U358" i="1"/>
  <c r="V358" i="1" s="1"/>
  <c r="S358" i="1"/>
  <c r="T358" i="1" s="1"/>
  <c r="R358" i="1"/>
  <c r="U357" i="1"/>
  <c r="V357" i="1" s="1"/>
  <c r="S357" i="1"/>
  <c r="T357" i="1" s="1"/>
  <c r="R357" i="1"/>
  <c r="U356" i="1"/>
  <c r="V356" i="1" s="1"/>
  <c r="S356" i="1"/>
  <c r="T356" i="1" s="1"/>
  <c r="R356" i="1"/>
  <c r="U355" i="1"/>
  <c r="V355" i="1" s="1"/>
  <c r="S355" i="1"/>
  <c r="T355" i="1" s="1"/>
  <c r="R355" i="1"/>
  <c r="U354" i="1"/>
  <c r="V354" i="1" s="1"/>
  <c r="S354" i="1"/>
  <c r="T354" i="1" s="1"/>
  <c r="R354" i="1"/>
  <c r="U353" i="1"/>
  <c r="V353" i="1" s="1"/>
  <c r="S353" i="1"/>
  <c r="T353" i="1" s="1"/>
  <c r="R353" i="1"/>
  <c r="U382" i="1"/>
  <c r="V382" i="1" s="1"/>
  <c r="S382" i="1"/>
  <c r="T382" i="1" s="1"/>
  <c r="R382" i="1"/>
  <c r="U381" i="1"/>
  <c r="V381" i="1" s="1"/>
  <c r="S381" i="1"/>
  <c r="T381" i="1" s="1"/>
  <c r="R381" i="1"/>
  <c r="U380" i="1"/>
  <c r="V380" i="1" s="1"/>
  <c r="S380" i="1"/>
  <c r="T380" i="1" s="1"/>
  <c r="R380" i="1"/>
  <c r="U379" i="1"/>
  <c r="V379" i="1" s="1"/>
  <c r="S379" i="1"/>
  <c r="T379" i="1" s="1"/>
  <c r="R379" i="1"/>
  <c r="U378" i="1"/>
  <c r="V378" i="1" s="1"/>
  <c r="S378" i="1"/>
  <c r="T378" i="1" s="1"/>
  <c r="R378" i="1"/>
  <c r="U377" i="1"/>
  <c r="V377" i="1" s="1"/>
  <c r="S377" i="1"/>
  <c r="T377" i="1" s="1"/>
  <c r="R377" i="1"/>
  <c r="U376" i="1"/>
  <c r="V376" i="1" s="1"/>
  <c r="S376" i="1"/>
  <c r="T376" i="1" s="1"/>
  <c r="R376" i="1"/>
  <c r="U375" i="1"/>
  <c r="V375" i="1" s="1"/>
  <c r="S375" i="1"/>
  <c r="T375" i="1" s="1"/>
  <c r="R375" i="1"/>
  <c r="U374" i="1"/>
  <c r="V374" i="1" s="1"/>
  <c r="S374" i="1"/>
  <c r="T374" i="1" s="1"/>
  <c r="R374" i="1"/>
  <c r="U373" i="1"/>
  <c r="V373" i="1" s="1"/>
  <c r="S373" i="1"/>
  <c r="T373" i="1" s="1"/>
  <c r="R373" i="1"/>
  <c r="U372" i="1"/>
  <c r="V372" i="1" s="1"/>
  <c r="S372" i="1"/>
  <c r="T372" i="1" s="1"/>
  <c r="R372" i="1"/>
  <c r="U371" i="1"/>
  <c r="V371" i="1" s="1"/>
  <c r="S371" i="1"/>
  <c r="T371" i="1" s="1"/>
  <c r="R371" i="1"/>
  <c r="U400" i="1"/>
  <c r="V400" i="1" s="1"/>
  <c r="S400" i="1"/>
  <c r="T400" i="1" s="1"/>
  <c r="R400" i="1"/>
  <c r="U399" i="1"/>
  <c r="V399" i="1" s="1"/>
  <c r="S399" i="1"/>
  <c r="T399" i="1" s="1"/>
  <c r="R399" i="1"/>
  <c r="U398" i="1"/>
  <c r="V398" i="1" s="1"/>
  <c r="S398" i="1"/>
  <c r="T398" i="1" s="1"/>
  <c r="R398" i="1"/>
  <c r="U397" i="1"/>
  <c r="V397" i="1" s="1"/>
  <c r="S397" i="1"/>
  <c r="T397" i="1" s="1"/>
  <c r="R397" i="1"/>
  <c r="U396" i="1"/>
  <c r="V396" i="1" s="1"/>
  <c r="S396" i="1"/>
  <c r="T396" i="1" s="1"/>
  <c r="R396" i="1"/>
  <c r="U395" i="1"/>
  <c r="V395" i="1" s="1"/>
  <c r="S395" i="1"/>
  <c r="T395" i="1" s="1"/>
  <c r="R395" i="1"/>
  <c r="U394" i="1"/>
  <c r="V394" i="1" s="1"/>
  <c r="S394" i="1"/>
  <c r="T394" i="1" s="1"/>
  <c r="R394" i="1"/>
  <c r="U393" i="1"/>
  <c r="V393" i="1" s="1"/>
  <c r="S393" i="1"/>
  <c r="T393" i="1" s="1"/>
  <c r="R393" i="1"/>
  <c r="U392" i="1"/>
  <c r="V392" i="1" s="1"/>
  <c r="S392" i="1"/>
  <c r="T392" i="1" s="1"/>
  <c r="R392" i="1"/>
  <c r="U391" i="1"/>
  <c r="V391" i="1" s="1"/>
  <c r="S391" i="1"/>
  <c r="T391" i="1" s="1"/>
  <c r="R391" i="1"/>
  <c r="U390" i="1"/>
  <c r="V390" i="1" s="1"/>
  <c r="S390" i="1"/>
  <c r="T390" i="1" s="1"/>
  <c r="R390" i="1"/>
  <c r="U389" i="1"/>
  <c r="V389" i="1" s="1"/>
  <c r="S389" i="1"/>
  <c r="T389" i="1" s="1"/>
  <c r="R389" i="1"/>
  <c r="U418" i="1"/>
  <c r="V418" i="1" s="1"/>
  <c r="S418" i="1"/>
  <c r="T418" i="1" s="1"/>
  <c r="R418" i="1"/>
  <c r="U416" i="1"/>
  <c r="V416" i="1" s="1"/>
  <c r="S416" i="1"/>
  <c r="T416" i="1" s="1"/>
  <c r="R416" i="1"/>
  <c r="U415" i="1"/>
  <c r="V415" i="1" s="1"/>
  <c r="S415" i="1"/>
  <c r="T415" i="1" s="1"/>
  <c r="R415" i="1"/>
  <c r="U414" i="1"/>
  <c r="V414" i="1" s="1"/>
  <c r="S414" i="1"/>
  <c r="T414" i="1" s="1"/>
  <c r="R414" i="1"/>
  <c r="U413" i="1"/>
  <c r="V413" i="1" s="1"/>
  <c r="S413" i="1"/>
  <c r="T413" i="1" s="1"/>
  <c r="R413" i="1"/>
  <c r="U412" i="1"/>
  <c r="V412" i="1" s="1"/>
  <c r="S412" i="1"/>
  <c r="T412" i="1" s="1"/>
  <c r="R412" i="1"/>
  <c r="U411" i="1"/>
  <c r="V411" i="1" s="1"/>
  <c r="S411" i="1"/>
  <c r="T411" i="1" s="1"/>
  <c r="R411" i="1"/>
  <c r="U410" i="1"/>
  <c r="V410" i="1" s="1"/>
  <c r="S410" i="1"/>
  <c r="T410" i="1" s="1"/>
  <c r="R410" i="1"/>
  <c r="U409" i="1"/>
  <c r="V409" i="1" s="1"/>
  <c r="S409" i="1"/>
  <c r="T409" i="1" s="1"/>
  <c r="R409" i="1"/>
  <c r="U408" i="1"/>
  <c r="V408" i="1" s="1"/>
  <c r="S408" i="1"/>
  <c r="T408" i="1" s="1"/>
  <c r="R408" i="1"/>
  <c r="U407" i="1"/>
  <c r="V407" i="1" s="1"/>
  <c r="S407" i="1"/>
  <c r="T407" i="1" s="1"/>
  <c r="R407" i="1"/>
  <c r="U436" i="1"/>
  <c r="V436" i="1" s="1"/>
  <c r="S436" i="1"/>
  <c r="T436" i="1" s="1"/>
  <c r="R436" i="1"/>
  <c r="U435" i="1"/>
  <c r="V435" i="1" s="1"/>
  <c r="S435" i="1"/>
  <c r="T435" i="1" s="1"/>
  <c r="R435" i="1"/>
  <c r="U434" i="1"/>
  <c r="V434" i="1" s="1"/>
  <c r="S434" i="1"/>
  <c r="T434" i="1" s="1"/>
  <c r="R434" i="1"/>
  <c r="U433" i="1"/>
  <c r="V433" i="1" s="1"/>
  <c r="S433" i="1"/>
  <c r="T433" i="1" s="1"/>
  <c r="R433" i="1"/>
  <c r="U432" i="1"/>
  <c r="V432" i="1" s="1"/>
  <c r="S432" i="1"/>
  <c r="T432" i="1" s="1"/>
  <c r="R432" i="1"/>
  <c r="U431" i="1"/>
  <c r="V431" i="1" s="1"/>
  <c r="S431" i="1"/>
  <c r="T431" i="1" s="1"/>
  <c r="R431" i="1"/>
  <c r="U430" i="1"/>
  <c r="V430" i="1" s="1"/>
  <c r="S430" i="1"/>
  <c r="T430" i="1" s="1"/>
  <c r="R430" i="1"/>
  <c r="U429" i="1"/>
  <c r="V429" i="1" s="1"/>
  <c r="S429" i="1"/>
  <c r="T429" i="1" s="1"/>
  <c r="R429" i="1"/>
  <c r="U428" i="1"/>
  <c r="V428" i="1" s="1"/>
  <c r="S428" i="1"/>
  <c r="T428" i="1" s="1"/>
  <c r="R428" i="1"/>
  <c r="U427" i="1"/>
  <c r="V427" i="1" s="1"/>
  <c r="S427" i="1"/>
  <c r="T427" i="1" s="1"/>
  <c r="R427" i="1"/>
  <c r="U426" i="1"/>
  <c r="V426" i="1" s="1"/>
  <c r="S426" i="1"/>
  <c r="T426" i="1" s="1"/>
  <c r="R426" i="1"/>
  <c r="U425" i="1"/>
  <c r="V425" i="1" s="1"/>
  <c r="S425" i="1"/>
  <c r="T425" i="1" s="1"/>
  <c r="R425" i="1"/>
  <c r="U454" i="1"/>
  <c r="V454" i="1" s="1"/>
  <c r="S454" i="1"/>
  <c r="T454" i="1" s="1"/>
  <c r="R454" i="1"/>
  <c r="U453" i="1"/>
  <c r="V453" i="1" s="1"/>
  <c r="S453" i="1"/>
  <c r="T453" i="1" s="1"/>
  <c r="R453" i="1"/>
  <c r="U452" i="1"/>
  <c r="V452" i="1" s="1"/>
  <c r="S452" i="1"/>
  <c r="T452" i="1" s="1"/>
  <c r="R452" i="1"/>
  <c r="U451" i="1"/>
  <c r="V451" i="1" s="1"/>
  <c r="S451" i="1"/>
  <c r="T451" i="1" s="1"/>
  <c r="R451" i="1"/>
  <c r="U450" i="1"/>
  <c r="V450" i="1" s="1"/>
  <c r="S450" i="1"/>
  <c r="T450" i="1" s="1"/>
  <c r="R450" i="1"/>
  <c r="U449" i="1"/>
  <c r="V449" i="1" s="1"/>
  <c r="S449" i="1"/>
  <c r="T449" i="1" s="1"/>
  <c r="R449" i="1"/>
  <c r="U448" i="1"/>
  <c r="V448" i="1" s="1"/>
  <c r="S448" i="1"/>
  <c r="T448" i="1" s="1"/>
  <c r="R448" i="1"/>
  <c r="U447" i="1"/>
  <c r="V447" i="1" s="1"/>
  <c r="S447" i="1"/>
  <c r="T447" i="1" s="1"/>
  <c r="R447" i="1"/>
  <c r="U446" i="1"/>
  <c r="V446" i="1" s="1"/>
  <c r="S446" i="1"/>
  <c r="T446" i="1" s="1"/>
  <c r="R446" i="1"/>
  <c r="U445" i="1"/>
  <c r="V445" i="1" s="1"/>
  <c r="S445" i="1"/>
  <c r="T445" i="1" s="1"/>
  <c r="R445" i="1"/>
  <c r="U444" i="1"/>
  <c r="V444" i="1" s="1"/>
  <c r="S444" i="1"/>
  <c r="T444" i="1" s="1"/>
  <c r="R444" i="1"/>
  <c r="U443" i="1"/>
  <c r="V443" i="1" s="1"/>
  <c r="S443" i="1"/>
  <c r="T443" i="1" s="1"/>
  <c r="R443" i="1"/>
  <c r="Q445" i="1"/>
  <c r="Q446" i="1"/>
  <c r="Q447" i="1"/>
  <c r="Q448" i="1"/>
  <c r="Q449" i="1"/>
  <c r="Q450" i="1"/>
  <c r="Q451" i="1"/>
  <c r="Q452" i="1"/>
  <c r="Q453" i="1"/>
  <c r="Q454" i="1"/>
  <c r="Q444" i="1"/>
  <c r="Q430" i="1"/>
  <c r="P456" i="1"/>
  <c r="O456" i="1"/>
  <c r="N456" i="1"/>
  <c r="M456" i="1"/>
  <c r="I456" i="1"/>
  <c r="L456" i="1"/>
  <c r="F456" i="1"/>
  <c r="H456" i="1"/>
  <c r="G456" i="1"/>
  <c r="K456" i="1"/>
  <c r="J456" i="1"/>
  <c r="E456" i="1"/>
  <c r="D456" i="1"/>
  <c r="C456" i="1"/>
  <c r="B456" i="1"/>
  <c r="P455" i="1"/>
  <c r="O455" i="1"/>
  <c r="B455" i="1"/>
  <c r="N438" i="1"/>
  <c r="M438" i="1"/>
  <c r="Q434" i="1"/>
  <c r="Q433" i="1"/>
  <c r="Q432" i="1"/>
  <c r="Q431" i="1"/>
  <c r="Q425" i="1"/>
  <c r="P438" i="1"/>
  <c r="O438" i="1"/>
  <c r="I438" i="1"/>
  <c r="L438" i="1"/>
  <c r="F438" i="1"/>
  <c r="H438" i="1"/>
  <c r="G438" i="1"/>
  <c r="K438" i="1"/>
  <c r="J438" i="1"/>
  <c r="E438" i="1"/>
  <c r="D438" i="1"/>
  <c r="C438" i="1"/>
  <c r="B438" i="1"/>
  <c r="P437" i="1"/>
  <c r="O437" i="1"/>
  <c r="B437" i="1"/>
  <c r="C417" i="1"/>
  <c r="C420" i="1" s="1"/>
  <c r="I371" i="1"/>
  <c r="I372" i="1"/>
  <c r="L371" i="1"/>
  <c r="L372" i="1"/>
  <c r="F371" i="1"/>
  <c r="F372" i="1"/>
  <c r="Q408" i="1"/>
  <c r="Q409" i="1"/>
  <c r="Q410" i="1"/>
  <c r="Q411" i="1"/>
  <c r="Q412" i="1"/>
  <c r="Q413" i="1"/>
  <c r="Q414" i="1"/>
  <c r="Q415" i="1"/>
  <c r="Q416" i="1"/>
  <c r="Q417" i="1"/>
  <c r="Q418" i="1"/>
  <c r="Q407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P330" i="1"/>
  <c r="O330" i="1"/>
  <c r="P329" i="1"/>
  <c r="O329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P348" i="1"/>
  <c r="P347" i="1"/>
  <c r="P366" i="1"/>
  <c r="P365" i="1"/>
  <c r="P384" i="1"/>
  <c r="P383" i="1"/>
  <c r="P420" i="1"/>
  <c r="P419" i="1"/>
  <c r="P402" i="1"/>
  <c r="P401" i="1"/>
  <c r="O348" i="1"/>
  <c r="O347" i="1"/>
  <c r="O366" i="1"/>
  <c r="O365" i="1"/>
  <c r="O384" i="1"/>
  <c r="O383" i="1"/>
  <c r="O402" i="1"/>
  <c r="O401" i="1"/>
  <c r="O419" i="1"/>
  <c r="O420" i="1"/>
  <c r="L420" i="1"/>
  <c r="H420" i="1"/>
  <c r="G420" i="1"/>
  <c r="K420" i="1"/>
  <c r="J420" i="1"/>
  <c r="E420" i="1"/>
  <c r="D420" i="1"/>
  <c r="B420" i="1"/>
  <c r="B419" i="1"/>
  <c r="I420" i="1"/>
  <c r="F420" i="1"/>
  <c r="F390" i="1"/>
  <c r="L390" i="1"/>
  <c r="I390" i="1"/>
  <c r="F391" i="1"/>
  <c r="L391" i="1"/>
  <c r="I391" i="1"/>
  <c r="F392" i="1"/>
  <c r="L392" i="1"/>
  <c r="I392" i="1"/>
  <c r="F393" i="1"/>
  <c r="L393" i="1"/>
  <c r="I393" i="1"/>
  <c r="F394" i="1"/>
  <c r="L394" i="1"/>
  <c r="I394" i="1"/>
  <c r="F395" i="1"/>
  <c r="L395" i="1"/>
  <c r="I395" i="1"/>
  <c r="F396" i="1"/>
  <c r="L396" i="1"/>
  <c r="I396" i="1"/>
  <c r="F397" i="1"/>
  <c r="L397" i="1"/>
  <c r="I397" i="1"/>
  <c r="F398" i="1"/>
  <c r="L398" i="1"/>
  <c r="I398" i="1"/>
  <c r="F399" i="1"/>
  <c r="L399" i="1"/>
  <c r="I399" i="1"/>
  <c r="F400" i="1"/>
  <c r="L400" i="1"/>
  <c r="I400" i="1"/>
  <c r="I389" i="1"/>
  <c r="L389" i="1"/>
  <c r="F389" i="1"/>
  <c r="H402" i="1"/>
  <c r="G402" i="1"/>
  <c r="K402" i="1"/>
  <c r="J402" i="1"/>
  <c r="E402" i="1"/>
  <c r="D402" i="1"/>
  <c r="C402" i="1"/>
  <c r="B402" i="1"/>
  <c r="B401" i="1"/>
  <c r="F380" i="1"/>
  <c r="L380" i="1"/>
  <c r="I380" i="1"/>
  <c r="F381" i="1"/>
  <c r="L381" i="1"/>
  <c r="I381" i="1"/>
  <c r="F382" i="1"/>
  <c r="L382" i="1"/>
  <c r="I382" i="1"/>
  <c r="F378" i="1"/>
  <c r="L378" i="1"/>
  <c r="I378" i="1"/>
  <c r="F379" i="1"/>
  <c r="L379" i="1"/>
  <c r="I379" i="1"/>
  <c r="I377" i="1"/>
  <c r="L377" i="1"/>
  <c r="F377" i="1"/>
  <c r="F376" i="1"/>
  <c r="L376" i="1"/>
  <c r="I376" i="1"/>
  <c r="F374" i="1"/>
  <c r="L374" i="1"/>
  <c r="I374" i="1"/>
  <c r="F375" i="1"/>
  <c r="L375" i="1"/>
  <c r="I375" i="1"/>
  <c r="L373" i="1"/>
  <c r="I373" i="1"/>
  <c r="F373" i="1"/>
  <c r="H384" i="1"/>
  <c r="K384" i="1"/>
  <c r="E384" i="1"/>
  <c r="G384" i="1"/>
  <c r="J384" i="1"/>
  <c r="D384" i="1"/>
  <c r="C384" i="1"/>
  <c r="U384" i="1" s="1"/>
  <c r="V384" i="1" s="1"/>
  <c r="B384" i="1"/>
  <c r="B383" i="1"/>
  <c r="I366" i="1"/>
  <c r="L366" i="1"/>
  <c r="F366" i="1"/>
  <c r="H366" i="1"/>
  <c r="K366" i="1"/>
  <c r="E366" i="1"/>
  <c r="G366" i="1"/>
  <c r="J366" i="1"/>
  <c r="D366" i="1"/>
  <c r="C366" i="1"/>
  <c r="R366" i="1" s="1"/>
  <c r="B366" i="1"/>
  <c r="B365" i="1"/>
  <c r="I348" i="1"/>
  <c r="L348" i="1"/>
  <c r="F348" i="1"/>
  <c r="H348" i="1"/>
  <c r="K348" i="1"/>
  <c r="E348" i="1"/>
  <c r="G348" i="1"/>
  <c r="J348" i="1"/>
  <c r="D348" i="1"/>
  <c r="C348" i="1"/>
  <c r="U348" i="1" s="1"/>
  <c r="V348" i="1" s="1"/>
  <c r="B348" i="1"/>
  <c r="B347" i="1"/>
  <c r="I330" i="1"/>
  <c r="L330" i="1"/>
  <c r="F330" i="1"/>
  <c r="H330" i="1"/>
  <c r="K330" i="1"/>
  <c r="E330" i="1"/>
  <c r="G330" i="1"/>
  <c r="J330" i="1"/>
  <c r="D330" i="1"/>
  <c r="C330" i="1"/>
  <c r="U330" i="1" s="1"/>
  <c r="V330" i="1" s="1"/>
  <c r="B330" i="1"/>
  <c r="B329" i="1"/>
  <c r="I312" i="1"/>
  <c r="L312" i="1"/>
  <c r="F312" i="1"/>
  <c r="H312" i="1"/>
  <c r="K312" i="1"/>
  <c r="E312" i="1"/>
  <c r="G312" i="1"/>
  <c r="J312" i="1"/>
  <c r="D312" i="1"/>
  <c r="C312" i="1"/>
  <c r="B312" i="1"/>
  <c r="B311" i="1"/>
  <c r="C277" i="1"/>
  <c r="I294" i="1"/>
  <c r="L294" i="1"/>
  <c r="F294" i="1"/>
  <c r="H294" i="1"/>
  <c r="K294" i="1"/>
  <c r="E294" i="1"/>
  <c r="G294" i="1"/>
  <c r="J294" i="1"/>
  <c r="D294" i="1"/>
  <c r="C294" i="1"/>
  <c r="B294" i="1"/>
  <c r="B293" i="1"/>
  <c r="I276" i="1"/>
  <c r="L276" i="1"/>
  <c r="F276" i="1"/>
  <c r="H276" i="1"/>
  <c r="K276" i="1"/>
  <c r="E276" i="1"/>
  <c r="G276" i="1"/>
  <c r="J276" i="1"/>
  <c r="D276" i="1"/>
  <c r="C276" i="1"/>
  <c r="B276" i="1"/>
  <c r="B275" i="1"/>
  <c r="I258" i="1"/>
  <c r="L258" i="1"/>
  <c r="F258" i="1"/>
  <c r="H258" i="1"/>
  <c r="K258" i="1"/>
  <c r="E258" i="1"/>
  <c r="G258" i="1"/>
  <c r="J258" i="1"/>
  <c r="D258" i="1"/>
  <c r="C258" i="1"/>
  <c r="B258" i="1"/>
  <c r="I257" i="1"/>
  <c r="L257" i="1"/>
  <c r="F257" i="1"/>
  <c r="H257" i="1"/>
  <c r="K257" i="1"/>
  <c r="E257" i="1"/>
  <c r="G257" i="1"/>
  <c r="J257" i="1"/>
  <c r="D257" i="1"/>
  <c r="C257" i="1"/>
  <c r="B257" i="1"/>
  <c r="I240" i="1"/>
  <c r="L240" i="1"/>
  <c r="F240" i="1"/>
  <c r="H240" i="1"/>
  <c r="K240" i="1"/>
  <c r="E240" i="1"/>
  <c r="G240" i="1"/>
  <c r="J240" i="1"/>
  <c r="D240" i="1"/>
  <c r="C240" i="1"/>
  <c r="B240" i="1"/>
  <c r="I239" i="1"/>
  <c r="L239" i="1"/>
  <c r="F239" i="1"/>
  <c r="H239" i="1"/>
  <c r="K239" i="1"/>
  <c r="E239" i="1"/>
  <c r="G239" i="1"/>
  <c r="J239" i="1"/>
  <c r="D239" i="1"/>
  <c r="C239" i="1"/>
  <c r="B239" i="1"/>
  <c r="I222" i="1"/>
  <c r="L222" i="1"/>
  <c r="F222" i="1"/>
  <c r="H222" i="1"/>
  <c r="K222" i="1"/>
  <c r="E222" i="1"/>
  <c r="G222" i="1"/>
  <c r="J222" i="1"/>
  <c r="D222" i="1"/>
  <c r="C222" i="1"/>
  <c r="B222" i="1"/>
  <c r="I221" i="1"/>
  <c r="L221" i="1"/>
  <c r="F221" i="1"/>
  <c r="H221" i="1"/>
  <c r="K221" i="1"/>
  <c r="E221" i="1"/>
  <c r="G221" i="1"/>
  <c r="J221" i="1"/>
  <c r="D221" i="1"/>
  <c r="C221" i="1"/>
  <c r="B221" i="1"/>
  <c r="C202" i="1"/>
  <c r="C193" i="1"/>
  <c r="C204" i="1" s="1"/>
  <c r="I204" i="1"/>
  <c r="L204" i="1"/>
  <c r="F204" i="1"/>
  <c r="H204" i="1"/>
  <c r="K204" i="1"/>
  <c r="E204" i="1"/>
  <c r="G204" i="1"/>
  <c r="J204" i="1"/>
  <c r="D204" i="1"/>
  <c r="B204" i="1"/>
  <c r="I203" i="1"/>
  <c r="L203" i="1"/>
  <c r="F203" i="1"/>
  <c r="H203" i="1"/>
  <c r="K203" i="1"/>
  <c r="E203" i="1"/>
  <c r="G203" i="1"/>
  <c r="J203" i="1"/>
  <c r="D203" i="1"/>
  <c r="B203" i="1"/>
  <c r="I185" i="1"/>
  <c r="L185" i="1"/>
  <c r="F185" i="1"/>
  <c r="H185" i="1"/>
  <c r="K185" i="1"/>
  <c r="E185" i="1"/>
  <c r="G185" i="1"/>
  <c r="J185" i="1"/>
  <c r="D185" i="1"/>
  <c r="C185" i="1"/>
  <c r="B185" i="1"/>
  <c r="I184" i="1"/>
  <c r="L184" i="1"/>
  <c r="F184" i="1"/>
  <c r="H184" i="1"/>
  <c r="K184" i="1"/>
  <c r="E184" i="1"/>
  <c r="G184" i="1"/>
  <c r="J184" i="1"/>
  <c r="D184" i="1"/>
  <c r="C184" i="1"/>
  <c r="B184" i="1"/>
  <c r="I166" i="1"/>
  <c r="L166" i="1"/>
  <c r="F166" i="1"/>
  <c r="H166" i="1"/>
  <c r="K166" i="1"/>
  <c r="E166" i="1"/>
  <c r="G166" i="1"/>
  <c r="J166" i="1"/>
  <c r="D166" i="1"/>
  <c r="C166" i="1"/>
  <c r="B166" i="1"/>
  <c r="I165" i="1"/>
  <c r="L165" i="1"/>
  <c r="F165" i="1"/>
  <c r="H165" i="1"/>
  <c r="K165" i="1"/>
  <c r="E165" i="1"/>
  <c r="G165" i="1"/>
  <c r="J165" i="1"/>
  <c r="D165" i="1"/>
  <c r="C165" i="1"/>
  <c r="B165" i="1"/>
  <c r="I148" i="1"/>
  <c r="L148" i="1"/>
  <c r="F148" i="1"/>
  <c r="H148" i="1"/>
  <c r="K148" i="1"/>
  <c r="E148" i="1"/>
  <c r="G148" i="1"/>
  <c r="J148" i="1"/>
  <c r="D148" i="1"/>
  <c r="C148" i="1"/>
  <c r="B148" i="1"/>
  <c r="I147" i="1"/>
  <c r="L147" i="1"/>
  <c r="F147" i="1"/>
  <c r="H147" i="1"/>
  <c r="K147" i="1"/>
  <c r="E147" i="1"/>
  <c r="G147" i="1"/>
  <c r="J147" i="1"/>
  <c r="D147" i="1"/>
  <c r="C147" i="1"/>
  <c r="B147" i="1"/>
  <c r="I130" i="1"/>
  <c r="L130" i="1"/>
  <c r="F130" i="1"/>
  <c r="H130" i="1"/>
  <c r="K130" i="1"/>
  <c r="E130" i="1"/>
  <c r="G130" i="1"/>
  <c r="J130" i="1"/>
  <c r="D130" i="1"/>
  <c r="C130" i="1"/>
  <c r="B130" i="1"/>
  <c r="I129" i="1"/>
  <c r="L129" i="1"/>
  <c r="F129" i="1"/>
  <c r="H129" i="1"/>
  <c r="K129" i="1"/>
  <c r="E129" i="1"/>
  <c r="G129" i="1"/>
  <c r="J129" i="1"/>
  <c r="D129" i="1"/>
  <c r="C129" i="1"/>
  <c r="B129" i="1"/>
  <c r="I112" i="1"/>
  <c r="L112" i="1"/>
  <c r="F112" i="1"/>
  <c r="H112" i="1"/>
  <c r="K112" i="1"/>
  <c r="E112" i="1"/>
  <c r="G112" i="1"/>
  <c r="J112" i="1"/>
  <c r="D112" i="1"/>
  <c r="C112" i="1"/>
  <c r="B112" i="1"/>
  <c r="I111" i="1"/>
  <c r="L111" i="1"/>
  <c r="F111" i="1"/>
  <c r="H111" i="1"/>
  <c r="K111" i="1"/>
  <c r="E111" i="1"/>
  <c r="G111" i="1"/>
  <c r="J111" i="1"/>
  <c r="D111" i="1"/>
  <c r="C111" i="1"/>
  <c r="B111" i="1"/>
  <c r="I94" i="1"/>
  <c r="L94" i="1"/>
  <c r="F94" i="1"/>
  <c r="H94" i="1"/>
  <c r="K94" i="1"/>
  <c r="E94" i="1"/>
  <c r="G94" i="1"/>
  <c r="J94" i="1"/>
  <c r="D94" i="1"/>
  <c r="C94" i="1"/>
  <c r="B94" i="1"/>
  <c r="I93" i="1"/>
  <c r="L93" i="1"/>
  <c r="F93" i="1"/>
  <c r="H93" i="1"/>
  <c r="K93" i="1"/>
  <c r="E93" i="1"/>
  <c r="G93" i="1"/>
  <c r="J93" i="1"/>
  <c r="D93" i="1"/>
  <c r="C93" i="1"/>
  <c r="B93" i="1"/>
  <c r="C75" i="1"/>
  <c r="D75" i="1"/>
  <c r="J75" i="1"/>
  <c r="G75" i="1"/>
  <c r="E75" i="1"/>
  <c r="K75" i="1"/>
  <c r="H75" i="1"/>
  <c r="F75" i="1"/>
  <c r="L75" i="1"/>
  <c r="I75" i="1"/>
  <c r="B75" i="1"/>
  <c r="C74" i="1"/>
  <c r="D74" i="1"/>
  <c r="J74" i="1"/>
  <c r="G74" i="1"/>
  <c r="E74" i="1"/>
  <c r="K74" i="1"/>
  <c r="H74" i="1"/>
  <c r="F74" i="1"/>
  <c r="L74" i="1"/>
  <c r="I74" i="1"/>
  <c r="B74" i="1"/>
  <c r="L56" i="1"/>
  <c r="L57" i="1" s="1"/>
  <c r="I56" i="1"/>
  <c r="I57" i="1" s="1"/>
  <c r="H56" i="1"/>
  <c r="H57" i="1" s="1"/>
  <c r="F56" i="1"/>
  <c r="F57" i="1" s="1"/>
  <c r="K56" i="1"/>
  <c r="K57" i="1" s="1"/>
  <c r="E56" i="1"/>
  <c r="E57" i="1" s="1"/>
  <c r="G56" i="1"/>
  <c r="G57" i="1" s="1"/>
  <c r="J56" i="1"/>
  <c r="J57" i="1" s="1"/>
  <c r="D56" i="1"/>
  <c r="D57" i="1" s="1"/>
  <c r="C56" i="1"/>
  <c r="C57" i="1" s="1"/>
  <c r="B56" i="1"/>
  <c r="B57" i="1" s="1"/>
  <c r="B37" i="1"/>
  <c r="B38" i="1" s="1"/>
  <c r="B18" i="1"/>
  <c r="B19" i="1" s="1"/>
  <c r="I37" i="1"/>
  <c r="I38" i="1" s="1"/>
  <c r="L37" i="1"/>
  <c r="L38" i="1" s="1"/>
  <c r="F37" i="1"/>
  <c r="F38" i="1" s="1"/>
  <c r="H37" i="1"/>
  <c r="H38" i="1" s="1"/>
  <c r="K37" i="1"/>
  <c r="K38" i="1" s="1"/>
  <c r="E37" i="1"/>
  <c r="E38" i="1" s="1"/>
  <c r="G37" i="1"/>
  <c r="G38" i="1" s="1"/>
  <c r="J37" i="1"/>
  <c r="J38" i="1" s="1"/>
  <c r="D37" i="1"/>
  <c r="D38" i="1" s="1"/>
  <c r="C37" i="1"/>
  <c r="C38" i="1" s="1"/>
  <c r="I18" i="1"/>
  <c r="I19" i="1" s="1"/>
  <c r="L18" i="1"/>
  <c r="L19" i="1" s="1"/>
  <c r="F18" i="1"/>
  <c r="F19" i="1" s="1"/>
  <c r="H18" i="1"/>
  <c r="H19" i="1" s="1"/>
  <c r="K18" i="1"/>
  <c r="K19" i="1" s="1"/>
  <c r="E18" i="1"/>
  <c r="E19" i="1" s="1"/>
  <c r="G18" i="1"/>
  <c r="G19" i="1" s="1"/>
  <c r="J18" i="1"/>
  <c r="J19" i="1" s="1"/>
  <c r="D18" i="1"/>
  <c r="D19" i="1" s="1"/>
  <c r="C18" i="1"/>
  <c r="C19" i="1" s="1"/>
  <c r="C203" i="1"/>
  <c r="U366" i="1" l="1"/>
  <c r="V366" i="1" s="1"/>
  <c r="U402" i="1"/>
  <c r="V402" i="1" s="1"/>
  <c r="R330" i="1"/>
  <c r="S420" i="1"/>
  <c r="T420" i="1" s="1"/>
  <c r="S438" i="1"/>
  <c r="T438" i="1" s="1"/>
  <c r="U456" i="1"/>
  <c r="V456" i="1" s="1"/>
  <c r="U438" i="1"/>
  <c r="V438" i="1" s="1"/>
  <c r="U420" i="1"/>
  <c r="V420" i="1" s="1"/>
  <c r="S366" i="1"/>
  <c r="T366" i="1" s="1"/>
  <c r="R348" i="1"/>
  <c r="S330" i="1"/>
  <c r="T330" i="1" s="1"/>
  <c r="S348" i="1"/>
  <c r="T348" i="1" s="1"/>
  <c r="R456" i="1"/>
  <c r="R438" i="1"/>
  <c r="R417" i="1"/>
  <c r="R420" i="1"/>
  <c r="R402" i="1"/>
  <c r="R384" i="1"/>
  <c r="S456" i="1"/>
  <c r="T456" i="1" s="1"/>
  <c r="S417" i="1"/>
  <c r="T417" i="1" s="1"/>
  <c r="S402" i="1"/>
  <c r="T402" i="1" s="1"/>
  <c r="S384" i="1"/>
  <c r="T384" i="1" s="1"/>
  <c r="U417" i="1"/>
  <c r="V417" i="1" s="1"/>
  <c r="F402" i="1"/>
  <c r="L402" i="1"/>
  <c r="Q420" i="1"/>
  <c r="F384" i="1"/>
  <c r="Q384" i="1"/>
  <c r="Q348" i="1"/>
  <c r="I402" i="1"/>
  <c r="Q438" i="1"/>
  <c r="Q366" i="1"/>
  <c r="Q402" i="1"/>
  <c r="Q330" i="1"/>
  <c r="Q456" i="1"/>
  <c r="L384" i="1"/>
  <c r="I384" i="1"/>
</calcChain>
</file>

<file path=xl/sharedStrings.xml><?xml version="1.0" encoding="utf-8"?>
<sst xmlns="http://schemas.openxmlformats.org/spreadsheetml/2006/main" count="1120" uniqueCount="124">
  <si>
    <t>La Sénia</t>
  </si>
  <si>
    <t>cabal disseny</t>
  </si>
  <si>
    <t>MES</t>
  </si>
  <si>
    <t>DBO</t>
  </si>
  <si>
    <t>CARREGA</t>
  </si>
  <si>
    <t>Data</t>
  </si>
  <si>
    <t>Cabal</t>
  </si>
  <si>
    <t xml:space="preserve">MES Infl. </t>
  </si>
  <si>
    <t>MES Efl.</t>
  </si>
  <si>
    <t>DBO Infl.</t>
  </si>
  <si>
    <t>DBO Efl.</t>
  </si>
  <si>
    <t>DQO Infl.</t>
  </si>
  <si>
    <t>DQO Efl.</t>
  </si>
  <si>
    <t>DQO</t>
  </si>
  <si>
    <t>1997</t>
  </si>
  <si>
    <t>(m3/mes)</t>
  </si>
  <si>
    <t>(m3/dia)</t>
  </si>
  <si>
    <t>(1997)</t>
  </si>
  <si>
    <t>Rend.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</si>
  <si>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</si>
  <si>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</si>
  <si>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</si>
  <si>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</si>
  <si>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</si>
  <si>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</si>
  <si>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</si>
  <si>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</si>
  <si>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</si>
  <si>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</si>
  <si>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</si>
  <si>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</si>
  <si>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</si>
  <si>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</si>
  <si>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1998</t>
  </si>
  <si>
    <t>(1998)</t>
  </si>
  <si>
    <t>TOTAL98</t>
  </si>
  <si>
    <t>MITJA98</t>
  </si>
  <si>
    <t>MES Infl.</t>
  </si>
  <si>
    <t>1999</t>
  </si>
  <si>
    <t>(mg/l)</t>
  </si>
  <si>
    <t>TOTAL99</t>
  </si>
  <si>
    <t>MITJA99</t>
  </si>
  <si>
    <t>2000</t>
  </si>
  <si>
    <t>TOTAL00</t>
  </si>
  <si>
    <t>MITJA00</t>
  </si>
  <si>
    <t>2001</t>
  </si>
  <si>
    <t>TOTAL01</t>
  </si>
  <si>
    <t>MITJA01</t>
  </si>
  <si>
    <t>2002</t>
  </si>
  <si>
    <t>TOTAL02</t>
  </si>
  <si>
    <t>MITJA02</t>
  </si>
  <si>
    <t>2003</t>
  </si>
  <si>
    <t>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</si>
  <si>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</si>
  <si>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</si>
  <si>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</si>
  <si>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</si>
  <si>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</si>
  <si>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</si>
  <si>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</si>
  <si>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</si>
  <si>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</si>
  <si>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</si>
  <si>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</si>
  <si>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</si>
  <si>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</si>
  <si>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</si>
  <si>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</si>
  <si>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</si>
  <si>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</si>
  <si>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</si>
  <si>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</si>
  <si>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</si>
  <si>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</si>
  <si>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</si>
  <si>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</si>
  <si>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</si>
  <si>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</si>
  <si>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</si>
  <si>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</si>
  <si>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</si>
  <si>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</si>
  <si>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</si>
  <si>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</si>
  <si>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</si>
  <si>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Cabal reutilitzat</t>
  </si>
  <si>
    <t>% Reutilitzat</t>
  </si>
  <si>
    <t>Saturació</t>
  </si>
  <si>
    <t xml:space="preserve">Saturacio </t>
  </si>
  <si>
    <t>Saturacio</t>
  </si>
  <si>
    <t>2014</t>
  </si>
  <si>
    <t>(m3)</t>
  </si>
  <si>
    <t>(m3/d)</t>
  </si>
  <si>
    <t>MES Kg/dia</t>
  </si>
  <si>
    <t>MES %</t>
  </si>
  <si>
    <t>DBO5 Kg/dia</t>
  </si>
  <si>
    <t>DBO5 %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</si>
  <si>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</si>
  <si>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</si>
  <si>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</si>
  <si>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</si>
  <si>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</si>
  <si>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</si>
  <si>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</si>
  <si>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</si>
  <si>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NO3 Inf</t>
  </si>
  <si>
    <t>NO3  Efl</t>
  </si>
  <si>
    <t>2017</t>
  </si>
  <si>
    <t>mgN/l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</si>
  <si>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</si>
  <si>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</si>
  <si>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</si>
  <si>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</si>
  <si>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</si>
  <si>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</si>
  <si>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</si>
  <si>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</si>
  <si>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2020</t>
  </si>
  <si>
    <t>-</t>
  </si>
  <si>
    <t>TOTAL20</t>
  </si>
  <si>
    <t>MITJA20</t>
  </si>
  <si>
    <t>2021</t>
  </si>
  <si>
    <t>TOTAL  21</t>
  </si>
  <si>
    <t>MITJA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</si>
</sst>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#,##0.0"/>
    <numFmt numFmtId="166" formatCode="0.0"/>
    <numFmt numFmtId="167" formatCode="0.000"/>
  </numFmts>
  <fonts count="8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0" xfId="0" applyFont="1"/>
    <xf numFmtId="3" fontId="0" fillId="0" borderId="0" xfId="0" applyNumberFormat="1"/>
    <xf numFmtId="4" fontId="3" fillId="0" borderId="3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0" fillId="0" borderId="1" xfId="0" applyBorder="1"/>
    <xf numFmtId="4" fontId="3" fillId="0" borderId="2" xfId="0" applyNumberFormat="1" applyFont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0" fillId="0" borderId="0" xfId="0" applyNumberFormat="1"/>
    <xf numFmtId="3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left"/>
    </xf>
    <xf numFmtId="3" fontId="5" fillId="5" borderId="8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right"/>
    </xf>
    <xf numFmtId="3" fontId="6" fillId="6" borderId="1" xfId="0" applyNumberFormat="1" applyFont="1" applyFill="1" applyBorder="1" applyAlignment="1">
      <alignment horizontal="left"/>
    </xf>
    <xf numFmtId="0" fontId="6" fillId="6" borderId="8" xfId="0" applyFont="1" applyFill="1" applyBorder="1" applyAlignment="1">
      <alignment horizontal="right"/>
    </xf>
    <xf numFmtId="3" fontId="5" fillId="7" borderId="9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3" fontId="5" fillId="7" borderId="11" xfId="0" applyNumberFormat="1" applyFont="1" applyFill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9" fontId="3" fillId="0" borderId="17" xfId="2" applyFont="1" applyFill="1" applyBorder="1" applyAlignment="1">
      <alignment horizontal="center"/>
    </xf>
    <xf numFmtId="2" fontId="3" fillId="0" borderId="18" xfId="2" applyNumberFormat="1" applyFont="1" applyFill="1" applyBorder="1" applyAlignment="1">
      <alignment horizontal="center"/>
    </xf>
    <xf numFmtId="9" fontId="3" fillId="0" borderId="19" xfId="2" applyFont="1" applyFill="1" applyBorder="1" applyAlignment="1">
      <alignment horizontal="center"/>
    </xf>
    <xf numFmtId="2" fontId="3" fillId="0" borderId="20" xfId="2" applyNumberFormat="1" applyFont="1" applyFill="1" applyBorder="1" applyAlignment="1">
      <alignment horizontal="center"/>
    </xf>
    <xf numFmtId="3" fontId="5" fillId="8" borderId="21" xfId="0" applyNumberFormat="1" applyFont="1" applyFill="1" applyBorder="1" applyAlignment="1">
      <alignment horizontal="center"/>
    </xf>
    <xf numFmtId="3" fontId="5" fillId="8" borderId="22" xfId="0" applyNumberFormat="1" applyFont="1" applyFill="1" applyBorder="1" applyAlignment="1">
      <alignment horizontal="center"/>
    </xf>
    <xf numFmtId="3" fontId="5" fillId="8" borderId="23" xfId="0" applyNumberFormat="1" applyFont="1" applyFill="1" applyBorder="1" applyAlignment="1">
      <alignment horizontal="center"/>
    </xf>
    <xf numFmtId="3" fontId="5" fillId="8" borderId="24" xfId="0" applyNumberFormat="1" applyFont="1" applyFill="1" applyBorder="1" applyAlignment="1">
      <alignment horizontal="center"/>
    </xf>
    <xf numFmtId="9" fontId="3" fillId="0" borderId="25" xfId="2" applyFont="1" applyFill="1" applyBorder="1" applyAlignment="1">
      <alignment horizontal="center"/>
    </xf>
    <xf numFmtId="2" fontId="3" fillId="0" borderId="26" xfId="2" applyNumberFormat="1" applyFont="1" applyFill="1" applyBorder="1" applyAlignment="1">
      <alignment horizontal="center"/>
    </xf>
    <xf numFmtId="9" fontId="3" fillId="0" borderId="27" xfId="2" applyFont="1" applyFill="1" applyBorder="1" applyAlignment="1">
      <alignment horizontal="center"/>
    </xf>
    <xf numFmtId="2" fontId="3" fillId="0" borderId="28" xfId="2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/>
  </cellXfs>
  <cellStyles count="3">
    <cellStyle name="Millares [0] 2" xfId="1" xr:uid="{00000000-0005-0000-0000-000000000000}"/>
    <cellStyle name="Normal" xfId="0" builtinId="0"/>
    <cellStyle name="Porcentaje" xfId="2" builtinId="5"/>
  </cellStyles>
  <dxfs count="21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7"/>
  <sheetViews>
    <sheetView showGridLines="0" tabSelected="1" topLeftCell="A409" zoomScale="90" zoomScaleNormal="90" workbookViewId="0">
      <selection activeCell="G465" sqref="G465"/>
    </sheetView>
  </sheetViews>
  <sheetFormatPr baseColWidth="10" defaultColWidth="15.7109375" defaultRowHeight="12.75" x14ac:dyDescent="0.2"/>
  <cols>
    <col min="1" max="1" width="9.28515625" customWidth="1"/>
    <col min="2" max="5" width="10.7109375" customWidth="1"/>
    <col min="6" max="6" width="8.5703125" style="14" customWidth="1"/>
    <col min="7" max="8" width="10.7109375" customWidth="1"/>
    <col min="9" max="9" width="8.7109375" style="14" customWidth="1"/>
    <col min="10" max="11" width="10.7109375" customWidth="1"/>
    <col min="12" max="12" width="8.42578125" style="14" customWidth="1"/>
    <col min="13" max="14" width="9.28515625" customWidth="1"/>
    <col min="23" max="23" width="15.7109375" style="76"/>
  </cols>
  <sheetData>
    <row r="1" spans="1:12" ht="18" x14ac:dyDescent="0.25">
      <c r="A1" s="1"/>
      <c r="B1" s="1"/>
      <c r="C1" s="2" t="s">
        <v>0</v>
      </c>
      <c r="D1" s="1"/>
      <c r="E1" s="4"/>
      <c r="F1" s="3"/>
      <c r="G1" s="4"/>
      <c r="H1" s="3"/>
      <c r="I1" s="3"/>
      <c r="J1" s="3"/>
      <c r="K1" s="3"/>
      <c r="L1" s="3"/>
    </row>
    <row r="2" spans="1:12" x14ac:dyDescent="0.2">
      <c r="A2" s="1"/>
      <c r="B2" s="42" t="s">
        <v>1</v>
      </c>
      <c r="C2" s="42">
        <v>1500</v>
      </c>
      <c r="D2" s="43" t="s">
        <v>2</v>
      </c>
      <c r="E2" s="44">
        <v>280</v>
      </c>
      <c r="F2" s="45" t="s">
        <v>3</v>
      </c>
      <c r="G2" s="46">
        <v>350</v>
      </c>
      <c r="H2" s="3"/>
      <c r="I2" s="3"/>
      <c r="J2" s="3"/>
      <c r="K2" s="3"/>
      <c r="L2" s="3"/>
    </row>
    <row r="3" spans="1:12" ht="13.5" thickBot="1" x14ac:dyDescent="0.25">
      <c r="A3" s="5"/>
      <c r="B3" s="26"/>
      <c r="C3" s="47" t="s">
        <v>4</v>
      </c>
      <c r="D3" s="48" t="s">
        <v>2</v>
      </c>
      <c r="E3" s="49">
        <v>420</v>
      </c>
      <c r="F3" s="50" t="s">
        <v>3</v>
      </c>
      <c r="G3" s="51">
        <v>525</v>
      </c>
      <c r="H3" s="3"/>
      <c r="I3" s="3"/>
      <c r="J3" s="3"/>
      <c r="K3" s="3"/>
      <c r="L3" s="3"/>
    </row>
    <row r="4" spans="1:12" ht="13.5" thickTop="1" x14ac:dyDescent="0.2">
      <c r="A4" s="24" t="s">
        <v>5</v>
      </c>
      <c r="B4" s="16" t="s">
        <v>6</v>
      </c>
      <c r="C4" s="16" t="s">
        <v>6</v>
      </c>
      <c r="D4" s="16" t="s">
        <v>7</v>
      </c>
      <c r="E4" s="16" t="s">
        <v>8</v>
      </c>
      <c r="F4" s="25" t="s">
        <v>2</v>
      </c>
      <c r="G4" s="16" t="s">
        <v>9</v>
      </c>
      <c r="H4" s="16" t="s">
        <v>10</v>
      </c>
      <c r="I4" s="25" t="s">
        <v>3</v>
      </c>
      <c r="J4" s="16" t="s">
        <v>11</v>
      </c>
      <c r="K4" s="16" t="s">
        <v>12</v>
      </c>
      <c r="L4" s="25" t="s">
        <v>13</v>
      </c>
    </row>
    <row r="5" spans="1:12" ht="13.5" thickBot="1" x14ac:dyDescent="0.25">
      <c r="A5" s="22" t="s">
        <v>14</v>
      </c>
      <c r="B5" s="17" t="s">
        <v>15</v>
      </c>
      <c r="C5" s="18" t="s">
        <v>16</v>
      </c>
      <c r="D5" s="22" t="s">
        <v>17</v>
      </c>
      <c r="E5" s="22" t="s">
        <v>17</v>
      </c>
      <c r="F5" s="23" t="s">
        <v>18</v>
      </c>
      <c r="G5" s="22" t="s">
        <v>17</v>
      </c>
      <c r="H5" s="22" t="s">
        <v>17</v>
      </c>
      <c r="I5" s="23" t="s">
        <v>18</v>
      </c>
      <c r="J5" s="22" t="s">
        <v>17</v>
      </c>
      <c r="K5" s="22" t="s">
        <v>17</v>
      </c>
      <c r="L5" s="23" t="s">
        <v>18</v>
      </c>
    </row>
    <row r="6" spans="1:12" ht="13.5" thickTop="1" x14ac:dyDescent="0.2">
      <c r="A6" s="6" t="s">
        <v>19</v>
      </c>
      <c r="B6" s="7">
        <v>27105</v>
      </c>
      <c r="C6" s="7">
        <v>904</v>
      </c>
      <c r="D6" s="7">
        <v>273</v>
      </c>
      <c r="E6" s="7">
        <v>29</v>
      </c>
      <c r="F6" s="7">
        <v>87</v>
      </c>
      <c r="G6" s="7">
        <v>300</v>
      </c>
      <c r="H6" s="7">
        <v>29</v>
      </c>
      <c r="I6" s="7">
        <v>83</v>
      </c>
      <c r="J6" s="7">
        <v>590</v>
      </c>
      <c r="K6" s="7">
        <v>104</v>
      </c>
      <c r="L6" s="7">
        <v>78</v>
      </c>
    </row>
    <row r="7" spans="1:12" x14ac:dyDescent="0.2">
      <c r="A7" s="6" t="s">
        <v>20</v>
      </c>
      <c r="B7" s="7">
        <v>18466</v>
      </c>
      <c r="C7" s="7">
        <v>670</v>
      </c>
      <c r="D7" s="7">
        <v>362</v>
      </c>
      <c r="E7" s="7">
        <v>35</v>
      </c>
      <c r="F7" s="7">
        <v>91</v>
      </c>
      <c r="G7" s="7">
        <v>397</v>
      </c>
      <c r="H7" s="7">
        <v>23</v>
      </c>
      <c r="I7" s="7">
        <v>94</v>
      </c>
      <c r="J7" s="7">
        <v>1678</v>
      </c>
      <c r="K7" s="7">
        <v>138</v>
      </c>
      <c r="L7" s="7">
        <v>91</v>
      </c>
    </row>
    <row r="8" spans="1:12" x14ac:dyDescent="0.2">
      <c r="A8" s="6" t="s">
        <v>21</v>
      </c>
      <c r="B8" s="7">
        <v>26905</v>
      </c>
      <c r="C8" s="7">
        <v>841</v>
      </c>
      <c r="D8" s="7">
        <v>279</v>
      </c>
      <c r="E8" s="7">
        <v>30</v>
      </c>
      <c r="F8" s="7">
        <v>89</v>
      </c>
      <c r="G8" s="7">
        <v>243</v>
      </c>
      <c r="H8" s="7">
        <v>16</v>
      </c>
      <c r="I8" s="7">
        <v>93</v>
      </c>
      <c r="J8" s="7">
        <v>705</v>
      </c>
      <c r="K8" s="7">
        <v>94</v>
      </c>
      <c r="L8" s="7">
        <v>86</v>
      </c>
    </row>
    <row r="9" spans="1:12" x14ac:dyDescent="0.2">
      <c r="A9" s="6" t="s">
        <v>22</v>
      </c>
      <c r="B9" s="7">
        <v>25709</v>
      </c>
      <c r="C9" s="7">
        <v>857</v>
      </c>
      <c r="D9" s="7">
        <v>251</v>
      </c>
      <c r="E9" s="7">
        <v>15</v>
      </c>
      <c r="F9" s="7">
        <v>94</v>
      </c>
      <c r="G9" s="7">
        <v>272</v>
      </c>
      <c r="H9" s="7">
        <v>13</v>
      </c>
      <c r="I9" s="7">
        <v>95</v>
      </c>
      <c r="J9" s="7">
        <v>704</v>
      </c>
      <c r="K9" s="7">
        <v>70</v>
      </c>
      <c r="L9" s="7">
        <v>90</v>
      </c>
    </row>
    <row r="10" spans="1:12" x14ac:dyDescent="0.2">
      <c r="A10" s="6" t="s">
        <v>23</v>
      </c>
      <c r="B10" s="7">
        <v>27368</v>
      </c>
      <c r="C10" s="7">
        <v>883</v>
      </c>
      <c r="D10" s="7">
        <v>243</v>
      </c>
      <c r="E10" s="7">
        <v>116</v>
      </c>
      <c r="F10" s="7">
        <v>93</v>
      </c>
      <c r="G10" s="7">
        <v>238</v>
      </c>
      <c r="H10" s="7">
        <v>14</v>
      </c>
      <c r="I10" s="7">
        <v>94</v>
      </c>
      <c r="J10" s="7">
        <v>657</v>
      </c>
      <c r="K10" s="7">
        <v>63</v>
      </c>
      <c r="L10" s="7">
        <v>90</v>
      </c>
    </row>
    <row r="11" spans="1:12" x14ac:dyDescent="0.2">
      <c r="A11" s="6" t="s">
        <v>24</v>
      </c>
      <c r="B11" s="7">
        <v>24034</v>
      </c>
      <c r="C11" s="7">
        <v>801</v>
      </c>
      <c r="D11" s="7">
        <v>239</v>
      </c>
      <c r="E11" s="7">
        <v>33</v>
      </c>
      <c r="F11" s="7">
        <v>86</v>
      </c>
      <c r="G11" s="7">
        <v>228</v>
      </c>
      <c r="H11" s="7">
        <v>13</v>
      </c>
      <c r="I11" s="7">
        <v>93</v>
      </c>
      <c r="J11" s="7">
        <v>654</v>
      </c>
      <c r="K11" s="7">
        <v>69</v>
      </c>
      <c r="L11" s="7">
        <v>89</v>
      </c>
    </row>
    <row r="12" spans="1:12" x14ac:dyDescent="0.2">
      <c r="A12" s="6" t="s">
        <v>25</v>
      </c>
      <c r="B12" s="7">
        <v>24861</v>
      </c>
      <c r="C12" s="7">
        <v>801</v>
      </c>
      <c r="D12" s="7">
        <v>249</v>
      </c>
      <c r="E12" s="7">
        <v>40</v>
      </c>
      <c r="F12" s="7">
        <v>84</v>
      </c>
      <c r="G12" s="7">
        <v>253</v>
      </c>
      <c r="H12" s="7">
        <v>23</v>
      </c>
      <c r="I12" s="7">
        <v>91</v>
      </c>
      <c r="J12" s="7">
        <v>635</v>
      </c>
      <c r="K12" s="7">
        <v>78</v>
      </c>
      <c r="L12" s="7">
        <v>87</v>
      </c>
    </row>
    <row r="13" spans="1:12" x14ac:dyDescent="0.2">
      <c r="A13" s="6" t="s">
        <v>26</v>
      </c>
      <c r="B13" s="7">
        <v>24096</v>
      </c>
      <c r="C13" s="7">
        <v>777</v>
      </c>
      <c r="D13" s="7">
        <v>227</v>
      </c>
      <c r="E13" s="7">
        <v>53</v>
      </c>
      <c r="F13" s="7">
        <v>76</v>
      </c>
      <c r="G13" s="7">
        <v>245</v>
      </c>
      <c r="H13" s="7">
        <v>16</v>
      </c>
      <c r="I13" s="7">
        <v>93</v>
      </c>
      <c r="J13" s="7">
        <v>692</v>
      </c>
      <c r="K13" s="7">
        <v>64</v>
      </c>
      <c r="L13" s="7">
        <v>91</v>
      </c>
    </row>
    <row r="14" spans="1:12" x14ac:dyDescent="0.2">
      <c r="A14" s="6" t="s">
        <v>27</v>
      </c>
      <c r="B14" s="7">
        <v>26974</v>
      </c>
      <c r="C14" s="7">
        <v>899</v>
      </c>
      <c r="D14" s="7">
        <v>242</v>
      </c>
      <c r="E14" s="7">
        <v>52</v>
      </c>
      <c r="F14" s="7">
        <v>79</v>
      </c>
      <c r="G14" s="7">
        <v>218</v>
      </c>
      <c r="H14" s="7">
        <v>19</v>
      </c>
      <c r="I14" s="7">
        <v>91</v>
      </c>
      <c r="J14" s="7">
        <v>698</v>
      </c>
      <c r="K14" s="7">
        <v>71</v>
      </c>
      <c r="L14" s="7">
        <v>90</v>
      </c>
    </row>
    <row r="15" spans="1:12" x14ac:dyDescent="0.2">
      <c r="A15" s="6" t="s">
        <v>28</v>
      </c>
      <c r="B15" s="7">
        <v>27055</v>
      </c>
      <c r="C15" s="7">
        <v>873</v>
      </c>
      <c r="D15" s="7">
        <v>227</v>
      </c>
      <c r="E15" s="7">
        <v>30</v>
      </c>
      <c r="F15" s="7">
        <v>87</v>
      </c>
      <c r="G15" s="7">
        <v>200</v>
      </c>
      <c r="H15" s="7">
        <v>18</v>
      </c>
      <c r="I15" s="7">
        <v>91</v>
      </c>
      <c r="J15" s="7">
        <v>706</v>
      </c>
      <c r="K15" s="7">
        <v>61</v>
      </c>
      <c r="L15" s="7">
        <v>91</v>
      </c>
    </row>
    <row r="16" spans="1:12" x14ac:dyDescent="0.2">
      <c r="A16" s="6" t="s">
        <v>29</v>
      </c>
      <c r="B16" s="7">
        <v>30045</v>
      </c>
      <c r="C16" s="7">
        <v>1002</v>
      </c>
      <c r="D16" s="7">
        <v>239</v>
      </c>
      <c r="E16" s="7">
        <v>29</v>
      </c>
      <c r="F16" s="7">
        <v>88</v>
      </c>
      <c r="G16" s="7">
        <v>210</v>
      </c>
      <c r="H16" s="7">
        <v>19</v>
      </c>
      <c r="I16" s="7">
        <v>91</v>
      </c>
      <c r="J16" s="7">
        <v>825</v>
      </c>
      <c r="K16" s="7">
        <v>70</v>
      </c>
      <c r="L16" s="7">
        <v>91</v>
      </c>
    </row>
    <row r="17" spans="1:23" ht="13.5" thickBot="1" x14ac:dyDescent="0.25">
      <c r="A17" s="6" t="s">
        <v>30</v>
      </c>
      <c r="B17" s="7">
        <v>30322</v>
      </c>
      <c r="C17" s="7">
        <v>978</v>
      </c>
      <c r="D17" s="7">
        <v>257</v>
      </c>
      <c r="E17" s="7">
        <v>29</v>
      </c>
      <c r="F17" s="7">
        <v>88</v>
      </c>
      <c r="G17" s="7">
        <v>254</v>
      </c>
      <c r="H17" s="7">
        <v>22</v>
      </c>
      <c r="I17" s="7">
        <v>91</v>
      </c>
      <c r="J17" s="7">
        <v>886</v>
      </c>
      <c r="K17" s="7">
        <v>69</v>
      </c>
      <c r="L17" s="7">
        <v>92</v>
      </c>
    </row>
    <row r="18" spans="1:23" ht="13.5" thickTop="1" x14ac:dyDescent="0.2">
      <c r="A18" s="9" t="s">
        <v>31</v>
      </c>
      <c r="B18" s="10">
        <f>SUM(B6:B17)</f>
        <v>312940</v>
      </c>
      <c r="C18" s="10">
        <f t="shared" ref="C18:J18" si="0">SUM(C6:C17)</f>
        <v>10286</v>
      </c>
      <c r="D18" s="10">
        <f t="shared" si="0"/>
        <v>3088</v>
      </c>
      <c r="E18" s="10">
        <f>SUM(E6:E17)</f>
        <v>491</v>
      </c>
      <c r="F18" s="10">
        <f>SUM(F6:F17)</f>
        <v>1042</v>
      </c>
      <c r="G18" s="10">
        <f>SUM(G6:G17)</f>
        <v>3058</v>
      </c>
      <c r="H18" s="10">
        <f>SUM(H6:H17)</f>
        <v>225</v>
      </c>
      <c r="I18" s="10">
        <f>SUM(I6:I17)</f>
        <v>1100</v>
      </c>
      <c r="J18" s="10">
        <f t="shared" si="0"/>
        <v>9430</v>
      </c>
      <c r="K18" s="10">
        <f>SUM(K6:K17)</f>
        <v>951</v>
      </c>
      <c r="L18" s="10">
        <f>SUM(L6:L17)</f>
        <v>1066</v>
      </c>
    </row>
    <row r="19" spans="1:23" ht="13.5" thickBot="1" x14ac:dyDescent="0.25">
      <c r="A19" s="11" t="s">
        <v>32</v>
      </c>
      <c r="B19" s="12">
        <f>B18/12</f>
        <v>26078.333333333332</v>
      </c>
      <c r="C19" s="12">
        <f t="shared" ref="C19:J19" si="1">C18/12</f>
        <v>857.16666666666663</v>
      </c>
      <c r="D19" s="12">
        <f t="shared" si="1"/>
        <v>257.33333333333331</v>
      </c>
      <c r="E19" s="12">
        <f>E18/12</f>
        <v>40.916666666666664</v>
      </c>
      <c r="F19" s="12">
        <f>F18/12</f>
        <v>86.833333333333329</v>
      </c>
      <c r="G19" s="12">
        <f>G18/12</f>
        <v>254.83333333333334</v>
      </c>
      <c r="H19" s="12">
        <f>H18/12</f>
        <v>18.75</v>
      </c>
      <c r="I19" s="12">
        <f>I18/12</f>
        <v>91.666666666666671</v>
      </c>
      <c r="J19" s="12">
        <f t="shared" si="1"/>
        <v>785.83333333333337</v>
      </c>
      <c r="K19" s="12">
        <f>K18/12</f>
        <v>79.25</v>
      </c>
      <c r="L19" s="12">
        <f>L18/12</f>
        <v>88.833333333333329</v>
      </c>
    </row>
    <row r="20" spans="1:23" s="13" customFormat="1" ht="13.5" thickTop="1" x14ac:dyDescent="0.2">
      <c r="W20" s="77"/>
    </row>
    <row r="21" spans="1:23" s="13" customFormat="1" x14ac:dyDescent="0.2">
      <c r="W21" s="77"/>
    </row>
    <row r="22" spans="1:23" ht="13.5" thickBot="1" x14ac:dyDescent="0.25"/>
    <row r="23" spans="1:23" ht="13.5" thickTop="1" x14ac:dyDescent="0.2">
      <c r="A23" s="24" t="s">
        <v>5</v>
      </c>
      <c r="B23" s="16" t="s">
        <v>6</v>
      </c>
      <c r="C23" s="16" t="s">
        <v>6</v>
      </c>
      <c r="D23" s="16" t="s">
        <v>7</v>
      </c>
      <c r="E23" s="16" t="s">
        <v>8</v>
      </c>
      <c r="F23" s="25" t="s">
        <v>2</v>
      </c>
      <c r="G23" s="16" t="s">
        <v>9</v>
      </c>
      <c r="H23" s="16" t="s">
        <v>10</v>
      </c>
      <c r="I23" s="25" t="s">
        <v>3</v>
      </c>
      <c r="J23" s="16" t="s">
        <v>11</v>
      </c>
      <c r="K23" s="16" t="s">
        <v>12</v>
      </c>
      <c r="L23" s="25" t="s">
        <v>13</v>
      </c>
    </row>
    <row r="24" spans="1:23" ht="13.5" thickBot="1" x14ac:dyDescent="0.25">
      <c r="A24" s="22" t="s">
        <v>33</v>
      </c>
      <c r="B24" s="17" t="s">
        <v>15</v>
      </c>
      <c r="C24" s="18" t="s">
        <v>16</v>
      </c>
      <c r="D24" s="22" t="s">
        <v>34</v>
      </c>
      <c r="E24" s="22" t="s">
        <v>34</v>
      </c>
      <c r="F24" s="23" t="s">
        <v>18</v>
      </c>
      <c r="G24" s="22" t="s">
        <v>34</v>
      </c>
      <c r="H24" s="22" t="s">
        <v>34</v>
      </c>
      <c r="I24" s="23" t="s">
        <v>18</v>
      </c>
      <c r="J24" s="22" t="s">
        <v>34</v>
      </c>
      <c r="K24" s="22" t="s">
        <v>34</v>
      </c>
      <c r="L24" s="23" t="s">
        <v>18</v>
      </c>
    </row>
    <row r="25" spans="1:23" ht="13.5" thickTop="1" x14ac:dyDescent="0.2">
      <c r="A25" s="6" t="s">
        <v>19</v>
      </c>
      <c r="B25" s="7">
        <v>32319</v>
      </c>
      <c r="C25" s="7">
        <v>1043</v>
      </c>
      <c r="D25" s="7">
        <v>251</v>
      </c>
      <c r="E25" s="7">
        <v>31</v>
      </c>
      <c r="F25" s="7">
        <v>88</v>
      </c>
      <c r="G25" s="7">
        <v>248</v>
      </c>
      <c r="H25" s="7">
        <v>23</v>
      </c>
      <c r="I25" s="7">
        <v>91</v>
      </c>
      <c r="J25" s="7">
        <v>846</v>
      </c>
      <c r="K25" s="7">
        <v>83</v>
      </c>
      <c r="L25" s="7">
        <v>90</v>
      </c>
    </row>
    <row r="26" spans="1:23" x14ac:dyDescent="0.2">
      <c r="A26" s="6" t="s">
        <v>20</v>
      </c>
      <c r="B26" s="7">
        <v>28417</v>
      </c>
      <c r="C26" s="7">
        <v>1015</v>
      </c>
      <c r="D26" s="7">
        <v>274</v>
      </c>
      <c r="E26" s="7">
        <v>42</v>
      </c>
      <c r="F26" s="7">
        <v>84</v>
      </c>
      <c r="G26" s="7">
        <v>379</v>
      </c>
      <c r="H26" s="7">
        <v>22</v>
      </c>
      <c r="I26" s="7">
        <v>94</v>
      </c>
      <c r="J26" s="7">
        <v>1080</v>
      </c>
      <c r="K26" s="7">
        <v>70</v>
      </c>
      <c r="L26" s="7">
        <v>93</v>
      </c>
    </row>
    <row r="27" spans="1:23" x14ac:dyDescent="0.2">
      <c r="A27" s="6" t="s">
        <v>21</v>
      </c>
      <c r="B27" s="7">
        <v>32431</v>
      </c>
      <c r="C27" s="7">
        <v>1046</v>
      </c>
      <c r="D27" s="7">
        <v>246</v>
      </c>
      <c r="E27" s="7">
        <v>32</v>
      </c>
      <c r="F27" s="7">
        <v>87</v>
      </c>
      <c r="G27" s="7">
        <v>237</v>
      </c>
      <c r="H27" s="7">
        <v>24</v>
      </c>
      <c r="I27" s="7">
        <v>90</v>
      </c>
      <c r="J27" s="7">
        <v>791</v>
      </c>
      <c r="K27" s="7">
        <v>72</v>
      </c>
      <c r="L27" s="7">
        <v>91</v>
      </c>
    </row>
    <row r="28" spans="1:23" x14ac:dyDescent="0.2">
      <c r="A28" s="6" t="s">
        <v>22</v>
      </c>
      <c r="B28" s="7">
        <v>30197</v>
      </c>
      <c r="C28" s="7">
        <v>1007</v>
      </c>
      <c r="D28" s="7">
        <v>249</v>
      </c>
      <c r="E28" s="7">
        <v>32</v>
      </c>
      <c r="F28" s="7">
        <v>87</v>
      </c>
      <c r="G28" s="7">
        <v>246</v>
      </c>
      <c r="H28" s="7">
        <v>30</v>
      </c>
      <c r="I28" s="7">
        <v>89</v>
      </c>
      <c r="J28" s="7">
        <v>883</v>
      </c>
      <c r="K28" s="7">
        <v>77</v>
      </c>
      <c r="L28" s="7">
        <v>91</v>
      </c>
    </row>
    <row r="29" spans="1:23" x14ac:dyDescent="0.2">
      <c r="A29" s="6" t="s">
        <v>23</v>
      </c>
      <c r="B29" s="7">
        <v>35135</v>
      </c>
      <c r="C29" s="7">
        <v>1133</v>
      </c>
      <c r="D29" s="7">
        <v>221</v>
      </c>
      <c r="E29" s="7">
        <v>26</v>
      </c>
      <c r="F29" s="7">
        <v>88</v>
      </c>
      <c r="G29" s="7">
        <v>263</v>
      </c>
      <c r="H29" s="7">
        <v>24</v>
      </c>
      <c r="I29" s="7">
        <v>91</v>
      </c>
      <c r="J29" s="7">
        <v>779</v>
      </c>
      <c r="K29" s="7">
        <v>68</v>
      </c>
      <c r="L29" s="7">
        <v>91</v>
      </c>
    </row>
    <row r="30" spans="1:23" x14ac:dyDescent="0.2">
      <c r="A30" s="6" t="s">
        <v>24</v>
      </c>
      <c r="B30" s="7">
        <v>32920</v>
      </c>
      <c r="C30" s="7">
        <v>1097</v>
      </c>
      <c r="D30" s="7">
        <v>242</v>
      </c>
      <c r="E30" s="7">
        <v>33</v>
      </c>
      <c r="F30" s="7">
        <v>86</v>
      </c>
      <c r="G30" s="7">
        <v>251</v>
      </c>
      <c r="H30" s="7">
        <v>17</v>
      </c>
      <c r="I30" s="7">
        <v>93</v>
      </c>
      <c r="J30" s="7">
        <v>862</v>
      </c>
      <c r="K30" s="7">
        <v>53</v>
      </c>
      <c r="L30" s="7">
        <v>94</v>
      </c>
    </row>
    <row r="31" spans="1:23" x14ac:dyDescent="0.2">
      <c r="A31" s="6" t="s">
        <v>25</v>
      </c>
      <c r="B31" s="7">
        <v>42150</v>
      </c>
      <c r="C31" s="7">
        <v>1360</v>
      </c>
      <c r="D31" s="7">
        <v>249</v>
      </c>
      <c r="E31" s="7">
        <v>35</v>
      </c>
      <c r="F31" s="7">
        <v>86</v>
      </c>
      <c r="G31" s="7">
        <v>248</v>
      </c>
      <c r="H31" s="7">
        <v>14</v>
      </c>
      <c r="I31" s="7">
        <v>94</v>
      </c>
      <c r="J31" s="7">
        <v>836</v>
      </c>
      <c r="K31" s="7">
        <v>55</v>
      </c>
      <c r="L31" s="7">
        <v>93</v>
      </c>
    </row>
    <row r="32" spans="1:23" x14ac:dyDescent="0.2">
      <c r="A32" s="6" t="s">
        <v>26</v>
      </c>
      <c r="B32" s="7">
        <v>29409</v>
      </c>
      <c r="C32" s="7">
        <v>949</v>
      </c>
      <c r="D32" s="7">
        <v>243</v>
      </c>
      <c r="E32" s="7">
        <v>30</v>
      </c>
      <c r="F32" s="7">
        <v>88</v>
      </c>
      <c r="G32" s="7">
        <v>234</v>
      </c>
      <c r="H32" s="7">
        <v>14</v>
      </c>
      <c r="I32" s="7">
        <v>94</v>
      </c>
      <c r="J32" s="7">
        <v>835</v>
      </c>
      <c r="K32" s="7">
        <v>59</v>
      </c>
      <c r="L32" s="7">
        <v>93</v>
      </c>
    </row>
    <row r="33" spans="1:12" x14ac:dyDescent="0.2">
      <c r="A33" s="6" t="s">
        <v>27</v>
      </c>
      <c r="B33" s="7">
        <v>31020</v>
      </c>
      <c r="C33" s="7">
        <v>1034</v>
      </c>
      <c r="D33" s="7">
        <v>230</v>
      </c>
      <c r="E33" s="7">
        <v>21</v>
      </c>
      <c r="F33" s="7">
        <v>91</v>
      </c>
      <c r="G33" s="7">
        <v>230</v>
      </c>
      <c r="H33" s="7">
        <v>13</v>
      </c>
      <c r="I33" s="7">
        <v>94</v>
      </c>
      <c r="J33" s="7">
        <v>757</v>
      </c>
      <c r="K33" s="7">
        <v>52</v>
      </c>
      <c r="L33" s="7">
        <v>93</v>
      </c>
    </row>
    <row r="34" spans="1:12" x14ac:dyDescent="0.2">
      <c r="A34" s="6" t="s">
        <v>28</v>
      </c>
      <c r="B34" s="7">
        <v>32054</v>
      </c>
      <c r="C34" s="7">
        <v>1034</v>
      </c>
      <c r="D34" s="7">
        <v>246</v>
      </c>
      <c r="E34" s="7">
        <v>22</v>
      </c>
      <c r="F34" s="7">
        <v>91</v>
      </c>
      <c r="G34" s="7">
        <v>243</v>
      </c>
      <c r="H34" s="7">
        <v>17</v>
      </c>
      <c r="I34" s="7">
        <v>93</v>
      </c>
      <c r="J34" s="7">
        <v>787</v>
      </c>
      <c r="K34" s="7">
        <v>63</v>
      </c>
      <c r="L34" s="7">
        <v>92</v>
      </c>
    </row>
    <row r="35" spans="1:12" x14ac:dyDescent="0.2">
      <c r="A35" s="6" t="s">
        <v>29</v>
      </c>
      <c r="B35" s="7">
        <v>29379</v>
      </c>
      <c r="C35" s="7">
        <v>979</v>
      </c>
      <c r="D35" s="7">
        <v>247</v>
      </c>
      <c r="E35" s="7">
        <v>26</v>
      </c>
      <c r="F35" s="7">
        <v>90</v>
      </c>
      <c r="G35" s="7">
        <v>255</v>
      </c>
      <c r="H35" s="7">
        <v>18</v>
      </c>
      <c r="I35" s="7">
        <v>93</v>
      </c>
      <c r="J35" s="7">
        <v>807</v>
      </c>
      <c r="K35" s="7">
        <v>64</v>
      </c>
      <c r="L35" s="7">
        <v>92</v>
      </c>
    </row>
    <row r="36" spans="1:12" ht="13.5" thickBot="1" x14ac:dyDescent="0.25">
      <c r="A36" s="6" t="s">
        <v>30</v>
      </c>
      <c r="B36" s="7">
        <v>41790</v>
      </c>
      <c r="C36" s="7">
        <v>1348</v>
      </c>
      <c r="D36" s="7">
        <v>269</v>
      </c>
      <c r="E36" s="7">
        <v>32</v>
      </c>
      <c r="F36" s="7">
        <v>88</v>
      </c>
      <c r="G36" s="7">
        <v>260</v>
      </c>
      <c r="H36" s="7">
        <v>22</v>
      </c>
      <c r="I36" s="7">
        <v>92</v>
      </c>
      <c r="J36" s="7">
        <v>798</v>
      </c>
      <c r="K36" s="7">
        <v>66</v>
      </c>
      <c r="L36" s="7">
        <v>92</v>
      </c>
    </row>
    <row r="37" spans="1:12" ht="13.5" thickTop="1" x14ac:dyDescent="0.2">
      <c r="A37" s="9" t="s">
        <v>35</v>
      </c>
      <c r="B37" s="10">
        <f>SUM(B25:B36)</f>
        <v>397221</v>
      </c>
      <c r="C37" s="10">
        <f t="shared" ref="C37:J37" si="2">SUM(C25:C36)</f>
        <v>13045</v>
      </c>
      <c r="D37" s="10">
        <f t="shared" si="2"/>
        <v>2967</v>
      </c>
      <c r="E37" s="10">
        <f>SUM(E25:E36)</f>
        <v>362</v>
      </c>
      <c r="F37" s="10">
        <f>SUM(F25:F36)</f>
        <v>1054</v>
      </c>
      <c r="G37" s="10">
        <f>SUM(G25:G36)</f>
        <v>3094</v>
      </c>
      <c r="H37" s="10">
        <f>SUM(H25:H36)</f>
        <v>238</v>
      </c>
      <c r="I37" s="10">
        <f>SUM(I25:I36)</f>
        <v>1108</v>
      </c>
      <c r="J37" s="10">
        <f t="shared" si="2"/>
        <v>10061</v>
      </c>
      <c r="K37" s="10">
        <f>SUM(K25:K36)</f>
        <v>782</v>
      </c>
      <c r="L37" s="10">
        <f>SUM(L25:L36)</f>
        <v>1105</v>
      </c>
    </row>
    <row r="38" spans="1:12" ht="13.5" thickBot="1" x14ac:dyDescent="0.25">
      <c r="A38" s="11" t="s">
        <v>36</v>
      </c>
      <c r="B38" s="12">
        <f>B37/12</f>
        <v>33101.75</v>
      </c>
      <c r="C38" s="12">
        <f t="shared" ref="C38:J38" si="3">C37/12</f>
        <v>1087.0833333333333</v>
      </c>
      <c r="D38" s="12">
        <f t="shared" si="3"/>
        <v>247.25</v>
      </c>
      <c r="E38" s="12">
        <f>E37/12</f>
        <v>30.166666666666668</v>
      </c>
      <c r="F38" s="12">
        <f>F37/12</f>
        <v>87.833333333333329</v>
      </c>
      <c r="G38" s="12">
        <f>G37/12</f>
        <v>257.83333333333331</v>
      </c>
      <c r="H38" s="12">
        <f>H37/12</f>
        <v>19.833333333333332</v>
      </c>
      <c r="I38" s="12">
        <f>I37/12</f>
        <v>92.333333333333329</v>
      </c>
      <c r="J38" s="12">
        <f t="shared" si="3"/>
        <v>838.41666666666663</v>
      </c>
      <c r="K38" s="12">
        <f>K37/12</f>
        <v>65.166666666666671</v>
      </c>
      <c r="L38" s="12">
        <f>L37/12</f>
        <v>92.083333333333329</v>
      </c>
    </row>
    <row r="39" spans="1:12" ht="13.5" thickTop="1" x14ac:dyDescent="0.2"/>
    <row r="41" spans="1:12" ht="13.5" thickBot="1" x14ac:dyDescent="0.25"/>
    <row r="42" spans="1:12" ht="13.5" thickTop="1" x14ac:dyDescent="0.2">
      <c r="A42" s="24" t="s">
        <v>5</v>
      </c>
      <c r="B42" s="16" t="s">
        <v>6</v>
      </c>
      <c r="C42" s="16" t="s">
        <v>6</v>
      </c>
      <c r="D42" s="16" t="s">
        <v>37</v>
      </c>
      <c r="E42" s="16" t="s">
        <v>8</v>
      </c>
      <c r="F42" s="16" t="s">
        <v>2</v>
      </c>
      <c r="G42" s="16" t="s">
        <v>9</v>
      </c>
      <c r="H42" s="16" t="s">
        <v>10</v>
      </c>
      <c r="I42" s="16" t="s">
        <v>3</v>
      </c>
      <c r="J42" s="16" t="s">
        <v>11</v>
      </c>
      <c r="K42" s="16" t="s">
        <v>12</v>
      </c>
      <c r="L42" s="16" t="s">
        <v>13</v>
      </c>
    </row>
    <row r="43" spans="1:12" ht="13.5" thickBot="1" x14ac:dyDescent="0.25">
      <c r="A43" s="22" t="s">
        <v>38</v>
      </c>
      <c r="B43" s="17" t="s">
        <v>15</v>
      </c>
      <c r="C43" s="18" t="s">
        <v>16</v>
      </c>
      <c r="D43" s="17" t="s">
        <v>39</v>
      </c>
      <c r="E43" s="17" t="s">
        <v>39</v>
      </c>
      <c r="F43" s="17" t="s">
        <v>18</v>
      </c>
      <c r="G43" s="17" t="s">
        <v>39</v>
      </c>
      <c r="H43" s="17" t="s">
        <v>39</v>
      </c>
      <c r="I43" s="17" t="s">
        <v>18</v>
      </c>
      <c r="J43" s="17" t="s">
        <v>39</v>
      </c>
      <c r="K43" s="17" t="s">
        <v>39</v>
      </c>
      <c r="L43" s="17" t="s">
        <v>18</v>
      </c>
    </row>
    <row r="44" spans="1:12" ht="13.5" thickTop="1" x14ac:dyDescent="0.2">
      <c r="A44" s="6" t="s">
        <v>19</v>
      </c>
      <c r="B44" s="7">
        <v>31053</v>
      </c>
      <c r="C44" s="7">
        <v>1002</v>
      </c>
      <c r="D44" s="7">
        <v>290</v>
      </c>
      <c r="E44" s="7">
        <v>32</v>
      </c>
      <c r="F44" s="7">
        <v>89</v>
      </c>
      <c r="G44" s="7">
        <v>265</v>
      </c>
      <c r="H44" s="7">
        <v>22</v>
      </c>
      <c r="I44" s="7">
        <v>92</v>
      </c>
      <c r="J44" s="7">
        <v>825</v>
      </c>
      <c r="K44" s="7">
        <v>72</v>
      </c>
      <c r="L44" s="7">
        <v>91</v>
      </c>
    </row>
    <row r="45" spans="1:12" x14ac:dyDescent="0.2">
      <c r="A45" s="6" t="s">
        <v>20</v>
      </c>
      <c r="B45" s="7">
        <v>26791</v>
      </c>
      <c r="C45" s="7">
        <v>957</v>
      </c>
      <c r="D45" s="7">
        <v>270</v>
      </c>
      <c r="E45" s="7">
        <v>41</v>
      </c>
      <c r="F45" s="7">
        <v>85</v>
      </c>
      <c r="G45" s="7">
        <v>257</v>
      </c>
      <c r="H45" s="7">
        <v>27</v>
      </c>
      <c r="I45" s="7">
        <v>90</v>
      </c>
      <c r="J45" s="7">
        <v>798</v>
      </c>
      <c r="K45" s="7">
        <v>75</v>
      </c>
      <c r="L45" s="7">
        <v>91</v>
      </c>
    </row>
    <row r="46" spans="1:12" x14ac:dyDescent="0.2">
      <c r="A46" s="6" t="s">
        <v>21</v>
      </c>
      <c r="B46" s="7">
        <v>41265</v>
      </c>
      <c r="C46" s="7">
        <v>1331</v>
      </c>
      <c r="D46" s="7">
        <v>293</v>
      </c>
      <c r="E46" s="7">
        <v>33</v>
      </c>
      <c r="F46" s="7">
        <v>89</v>
      </c>
      <c r="G46" s="7">
        <v>250</v>
      </c>
      <c r="H46" s="7">
        <v>16</v>
      </c>
      <c r="I46" s="7">
        <v>93</v>
      </c>
      <c r="J46" s="7">
        <v>743</v>
      </c>
      <c r="K46" s="7">
        <v>65</v>
      </c>
      <c r="L46" s="7">
        <v>91</v>
      </c>
    </row>
    <row r="47" spans="1:12" x14ac:dyDescent="0.2">
      <c r="A47" s="6" t="s">
        <v>22</v>
      </c>
      <c r="B47" s="7">
        <v>37461</v>
      </c>
      <c r="C47" s="7">
        <v>1249</v>
      </c>
      <c r="D47" s="7">
        <v>287</v>
      </c>
      <c r="E47" s="7">
        <v>30</v>
      </c>
      <c r="F47" s="7">
        <v>89</v>
      </c>
      <c r="G47" s="7">
        <v>268</v>
      </c>
      <c r="H47" s="7">
        <v>13</v>
      </c>
      <c r="I47" s="7">
        <v>95</v>
      </c>
      <c r="J47" s="7">
        <v>802</v>
      </c>
      <c r="K47" s="7">
        <v>60</v>
      </c>
      <c r="L47" s="7">
        <v>93</v>
      </c>
    </row>
    <row r="48" spans="1:12" x14ac:dyDescent="0.2">
      <c r="A48" s="6" t="s">
        <v>23</v>
      </c>
      <c r="B48" s="7">
        <v>35150</v>
      </c>
      <c r="C48" s="7">
        <v>1134</v>
      </c>
      <c r="D48" s="7">
        <v>253</v>
      </c>
      <c r="E48" s="7">
        <v>26</v>
      </c>
      <c r="F48" s="7">
        <v>91</v>
      </c>
      <c r="G48" s="7">
        <v>248</v>
      </c>
      <c r="H48" s="7">
        <v>17</v>
      </c>
      <c r="I48" s="7">
        <v>93</v>
      </c>
      <c r="J48" s="7">
        <v>753</v>
      </c>
      <c r="K48" s="7">
        <v>74</v>
      </c>
      <c r="L48" s="7">
        <v>90</v>
      </c>
    </row>
    <row r="49" spans="1:12" x14ac:dyDescent="0.2">
      <c r="A49" s="6" t="s">
        <v>24</v>
      </c>
      <c r="B49" s="7">
        <v>32082</v>
      </c>
      <c r="C49" s="7">
        <v>1069</v>
      </c>
      <c r="D49" s="7">
        <v>225</v>
      </c>
      <c r="E49" s="7">
        <v>19</v>
      </c>
      <c r="F49" s="7">
        <v>90</v>
      </c>
      <c r="G49" s="7">
        <v>247</v>
      </c>
      <c r="H49" s="7">
        <v>12</v>
      </c>
      <c r="I49" s="7">
        <v>95</v>
      </c>
      <c r="J49" s="7">
        <v>744</v>
      </c>
      <c r="K49" s="7">
        <v>52</v>
      </c>
      <c r="L49" s="7">
        <v>93</v>
      </c>
    </row>
    <row r="50" spans="1:12" x14ac:dyDescent="0.2">
      <c r="A50" s="6" t="s">
        <v>25</v>
      </c>
      <c r="B50" s="7">
        <v>32407</v>
      </c>
      <c r="C50" s="7">
        <v>1045</v>
      </c>
      <c r="D50" s="7">
        <v>172</v>
      </c>
      <c r="E50" s="7">
        <v>22</v>
      </c>
      <c r="F50" s="7">
        <v>85</v>
      </c>
      <c r="G50" s="7">
        <v>298</v>
      </c>
      <c r="H50" s="7">
        <v>19</v>
      </c>
      <c r="I50" s="7">
        <v>94</v>
      </c>
      <c r="J50" s="7">
        <v>729</v>
      </c>
      <c r="K50" s="7"/>
      <c r="L50" s="7"/>
    </row>
    <row r="51" spans="1:12" x14ac:dyDescent="0.2">
      <c r="A51" s="6" t="s">
        <v>26</v>
      </c>
      <c r="B51" s="7">
        <v>31677</v>
      </c>
      <c r="C51" s="7">
        <v>1022</v>
      </c>
      <c r="D51" s="7">
        <v>299</v>
      </c>
      <c r="E51" s="7">
        <v>19</v>
      </c>
      <c r="F51" s="7">
        <v>93</v>
      </c>
      <c r="G51" s="7">
        <v>306</v>
      </c>
      <c r="H51" s="7">
        <v>29</v>
      </c>
      <c r="I51" s="7">
        <v>91</v>
      </c>
      <c r="J51" s="7">
        <v>710</v>
      </c>
      <c r="K51" s="7">
        <v>86</v>
      </c>
      <c r="L51" s="7">
        <v>87</v>
      </c>
    </row>
    <row r="52" spans="1:12" x14ac:dyDescent="0.2">
      <c r="A52" s="6" t="s">
        <v>27</v>
      </c>
      <c r="B52" s="7">
        <v>29164</v>
      </c>
      <c r="C52" s="7">
        <v>972</v>
      </c>
      <c r="D52" s="7">
        <v>303</v>
      </c>
      <c r="E52" s="7">
        <v>25</v>
      </c>
      <c r="F52" s="7">
        <v>90</v>
      </c>
      <c r="G52" s="7">
        <v>320</v>
      </c>
      <c r="H52" s="7">
        <v>50</v>
      </c>
      <c r="I52" s="7">
        <v>82</v>
      </c>
      <c r="J52" s="7">
        <v>744</v>
      </c>
      <c r="K52" s="7">
        <v>98</v>
      </c>
      <c r="L52" s="7">
        <v>86</v>
      </c>
    </row>
    <row r="53" spans="1:12" x14ac:dyDescent="0.2">
      <c r="A53" s="6" t="s">
        <v>28</v>
      </c>
      <c r="B53" s="7">
        <v>32563</v>
      </c>
      <c r="C53" s="7">
        <v>1050</v>
      </c>
      <c r="D53" s="7">
        <v>254</v>
      </c>
      <c r="E53" s="7">
        <v>17</v>
      </c>
      <c r="F53" s="7">
        <v>94</v>
      </c>
      <c r="G53" s="7">
        <v>269</v>
      </c>
      <c r="H53" s="7">
        <v>14</v>
      </c>
      <c r="I53" s="7">
        <v>95</v>
      </c>
      <c r="J53" s="7">
        <v>627</v>
      </c>
      <c r="K53" s="7">
        <v>38</v>
      </c>
      <c r="L53" s="7">
        <v>94</v>
      </c>
    </row>
    <row r="54" spans="1:12" x14ac:dyDescent="0.2">
      <c r="A54" s="6" t="s">
        <v>29</v>
      </c>
      <c r="B54" s="7">
        <v>30945</v>
      </c>
      <c r="C54" s="7">
        <v>1032</v>
      </c>
      <c r="D54" s="7">
        <v>260</v>
      </c>
      <c r="E54" s="7">
        <v>15</v>
      </c>
      <c r="F54" s="7">
        <v>94</v>
      </c>
      <c r="G54" s="7">
        <v>305</v>
      </c>
      <c r="H54" s="7">
        <v>16</v>
      </c>
      <c r="I54" s="7">
        <v>95</v>
      </c>
      <c r="J54" s="7">
        <v>741</v>
      </c>
      <c r="K54" s="7">
        <v>47</v>
      </c>
      <c r="L54" s="7">
        <v>94</v>
      </c>
    </row>
    <row r="55" spans="1:12" ht="13.5" thickBot="1" x14ac:dyDescent="0.25">
      <c r="A55" s="6" t="s">
        <v>30</v>
      </c>
      <c r="B55" s="7">
        <v>22143</v>
      </c>
      <c r="C55" s="7">
        <v>714</v>
      </c>
      <c r="D55" s="7">
        <v>285</v>
      </c>
      <c r="E55" s="7">
        <v>18</v>
      </c>
      <c r="F55" s="7">
        <v>92</v>
      </c>
      <c r="G55" s="7">
        <v>354</v>
      </c>
      <c r="H55" s="7">
        <v>14</v>
      </c>
      <c r="I55" s="7">
        <v>96</v>
      </c>
      <c r="J55" s="7">
        <v>643</v>
      </c>
      <c r="K55" s="7">
        <v>59</v>
      </c>
      <c r="L55" s="7">
        <v>90</v>
      </c>
    </row>
    <row r="56" spans="1:12" ht="13.5" thickTop="1" x14ac:dyDescent="0.2">
      <c r="A56" s="20" t="s">
        <v>40</v>
      </c>
      <c r="B56" s="10">
        <f t="shared" ref="B56:J56" si="4">SUM(B44:B55)</f>
        <v>382701</v>
      </c>
      <c r="C56" s="10">
        <f t="shared" si="4"/>
        <v>12577</v>
      </c>
      <c r="D56" s="10">
        <f t="shared" si="4"/>
        <v>3191</v>
      </c>
      <c r="E56" s="10">
        <f>SUM(E44:E55)</f>
        <v>297</v>
      </c>
      <c r="F56" s="10">
        <f>SUM(F44:F55)</f>
        <v>1081</v>
      </c>
      <c r="G56" s="10">
        <f>SUM(G44:G55)</f>
        <v>3387</v>
      </c>
      <c r="H56" s="10">
        <f>SUM(H44:H55)</f>
        <v>249</v>
      </c>
      <c r="I56" s="10">
        <f>SUM(I44:I55)</f>
        <v>1111</v>
      </c>
      <c r="J56" s="10">
        <f t="shared" si="4"/>
        <v>8859</v>
      </c>
      <c r="K56" s="10">
        <f>SUM(K51:K55)</f>
        <v>328</v>
      </c>
      <c r="L56" s="10">
        <f>SUM(L44:L55)</f>
        <v>1000</v>
      </c>
    </row>
    <row r="57" spans="1:12" ht="13.5" thickBot="1" x14ac:dyDescent="0.25">
      <c r="A57" s="21" t="s">
        <v>41</v>
      </c>
      <c r="B57" s="12">
        <f>B$56/12</f>
        <v>31891.75</v>
      </c>
      <c r="C57" s="12">
        <f t="shared" ref="C57:J57" si="5">C56/12</f>
        <v>1048.0833333333333</v>
      </c>
      <c r="D57" s="12">
        <f t="shared" si="5"/>
        <v>265.91666666666669</v>
      </c>
      <c r="E57" s="12">
        <f>E56/12</f>
        <v>24.75</v>
      </c>
      <c r="F57" s="12">
        <f>F56/12</f>
        <v>90.083333333333329</v>
      </c>
      <c r="G57" s="12">
        <f>G56/12</f>
        <v>282.25</v>
      </c>
      <c r="H57" s="12">
        <f>H56/12</f>
        <v>20.75</v>
      </c>
      <c r="I57" s="12">
        <f>I56/12</f>
        <v>92.583333333333329</v>
      </c>
      <c r="J57" s="12">
        <f t="shared" si="5"/>
        <v>738.25</v>
      </c>
      <c r="K57" s="12">
        <f>K56/12</f>
        <v>27.333333333333332</v>
      </c>
      <c r="L57" s="12">
        <f>L56/12</f>
        <v>83.333333333333329</v>
      </c>
    </row>
    <row r="59" spans="1:12" ht="13.5" thickBot="1" x14ac:dyDescent="0.25"/>
    <row r="60" spans="1:12" ht="13.5" thickTop="1" x14ac:dyDescent="0.2">
      <c r="A60" s="24" t="s">
        <v>5</v>
      </c>
      <c r="B60" s="16" t="s">
        <v>6</v>
      </c>
      <c r="C60" s="16" t="s">
        <v>6</v>
      </c>
      <c r="D60" s="16" t="s">
        <v>37</v>
      </c>
      <c r="E60" s="16" t="s">
        <v>8</v>
      </c>
      <c r="F60" s="16" t="s">
        <v>2</v>
      </c>
      <c r="G60" s="16" t="s">
        <v>9</v>
      </c>
      <c r="H60" s="16" t="s">
        <v>10</v>
      </c>
      <c r="I60" s="16" t="s">
        <v>3</v>
      </c>
      <c r="J60" s="16" t="s">
        <v>11</v>
      </c>
      <c r="K60" s="16" t="s">
        <v>12</v>
      </c>
      <c r="L60" s="16" t="s">
        <v>13</v>
      </c>
    </row>
    <row r="61" spans="1:12" ht="13.5" thickBot="1" x14ac:dyDescent="0.25">
      <c r="A61" s="22" t="s">
        <v>42</v>
      </c>
      <c r="B61" s="17" t="s">
        <v>15</v>
      </c>
      <c r="C61" s="18" t="s">
        <v>16</v>
      </c>
      <c r="D61" s="17" t="s">
        <v>39</v>
      </c>
      <c r="E61" s="17" t="s">
        <v>39</v>
      </c>
      <c r="F61" s="17" t="s">
        <v>18</v>
      </c>
      <c r="G61" s="17" t="s">
        <v>39</v>
      </c>
      <c r="H61" s="17" t="s">
        <v>39</v>
      </c>
      <c r="I61" s="17" t="s">
        <v>18</v>
      </c>
      <c r="J61" s="17" t="s">
        <v>39</v>
      </c>
      <c r="K61" s="17" t="s">
        <v>39</v>
      </c>
      <c r="L61" s="17" t="s">
        <v>18</v>
      </c>
    </row>
    <row r="62" spans="1:12" ht="13.5" thickTop="1" x14ac:dyDescent="0.2">
      <c r="A62" s="6" t="s">
        <v>19</v>
      </c>
      <c r="B62" s="7">
        <v>29139</v>
      </c>
      <c r="C62" s="7">
        <v>940</v>
      </c>
      <c r="D62" s="7">
        <v>281</v>
      </c>
      <c r="E62" s="7">
        <v>9</v>
      </c>
      <c r="F62" s="7">
        <v>97</v>
      </c>
      <c r="G62" s="7">
        <v>313</v>
      </c>
      <c r="H62" s="7">
        <v>8</v>
      </c>
      <c r="I62" s="7">
        <v>97</v>
      </c>
      <c r="J62" s="7">
        <v>709</v>
      </c>
      <c r="K62" s="7">
        <v>65</v>
      </c>
      <c r="L62" s="7">
        <v>91</v>
      </c>
    </row>
    <row r="63" spans="1:12" x14ac:dyDescent="0.2">
      <c r="A63" s="6" t="s">
        <v>20</v>
      </c>
      <c r="B63" s="7">
        <v>26071</v>
      </c>
      <c r="C63" s="7">
        <v>899</v>
      </c>
      <c r="D63" s="7">
        <v>377</v>
      </c>
      <c r="E63" s="7">
        <v>17</v>
      </c>
      <c r="F63" s="7">
        <v>95</v>
      </c>
      <c r="G63" s="7">
        <v>337</v>
      </c>
      <c r="H63" s="7">
        <v>8</v>
      </c>
      <c r="I63" s="7">
        <v>98</v>
      </c>
      <c r="J63" s="7">
        <v>831</v>
      </c>
      <c r="K63" s="7">
        <v>46</v>
      </c>
      <c r="L63" s="7">
        <v>94</v>
      </c>
    </row>
    <row r="64" spans="1:12" x14ac:dyDescent="0.2">
      <c r="A64" s="6" t="s">
        <v>21</v>
      </c>
      <c r="B64" s="7">
        <v>26632</v>
      </c>
      <c r="C64" s="7">
        <v>859</v>
      </c>
      <c r="D64" s="7">
        <v>362</v>
      </c>
      <c r="E64" s="7">
        <v>26</v>
      </c>
      <c r="F64" s="7">
        <v>92</v>
      </c>
      <c r="G64" s="7">
        <v>350</v>
      </c>
      <c r="H64" s="7">
        <v>13</v>
      </c>
      <c r="I64" s="7">
        <v>96</v>
      </c>
      <c r="J64" s="7">
        <v>768</v>
      </c>
      <c r="K64" s="7">
        <v>73</v>
      </c>
      <c r="L64" s="7">
        <v>89</v>
      </c>
    </row>
    <row r="65" spans="1:12" x14ac:dyDescent="0.2">
      <c r="A65" s="6" t="s">
        <v>22</v>
      </c>
      <c r="B65" s="7">
        <v>25614</v>
      </c>
      <c r="C65" s="7">
        <v>854</v>
      </c>
      <c r="D65" s="7">
        <v>353</v>
      </c>
      <c r="E65" s="7">
        <v>17</v>
      </c>
      <c r="F65" s="7">
        <v>95</v>
      </c>
      <c r="G65" s="7">
        <v>373</v>
      </c>
      <c r="H65" s="7">
        <v>7</v>
      </c>
      <c r="I65" s="7">
        <v>98</v>
      </c>
      <c r="J65" s="7">
        <v>755</v>
      </c>
      <c r="K65" s="7">
        <v>34</v>
      </c>
      <c r="L65" s="7">
        <v>96</v>
      </c>
    </row>
    <row r="66" spans="1:12" x14ac:dyDescent="0.2">
      <c r="A66" s="6" t="s">
        <v>23</v>
      </c>
      <c r="B66" s="7">
        <v>27172</v>
      </c>
      <c r="C66" s="7">
        <v>877</v>
      </c>
      <c r="D66" s="7">
        <v>220</v>
      </c>
      <c r="E66" s="7">
        <v>26</v>
      </c>
      <c r="F66" s="7">
        <v>88</v>
      </c>
      <c r="G66" s="7">
        <v>357</v>
      </c>
      <c r="H66" s="7">
        <v>8</v>
      </c>
      <c r="I66" s="7">
        <v>98</v>
      </c>
      <c r="J66" s="7">
        <v>765</v>
      </c>
      <c r="K66" s="7">
        <v>36</v>
      </c>
      <c r="L66" s="7">
        <v>95</v>
      </c>
    </row>
    <row r="67" spans="1:12" x14ac:dyDescent="0.2">
      <c r="A67" s="6" t="s">
        <v>24</v>
      </c>
      <c r="B67" s="7">
        <v>23983</v>
      </c>
      <c r="C67" s="7">
        <v>799</v>
      </c>
      <c r="D67" s="7">
        <v>246</v>
      </c>
      <c r="E67" s="7">
        <v>25</v>
      </c>
      <c r="F67" s="7">
        <v>90</v>
      </c>
      <c r="G67" s="7">
        <v>263</v>
      </c>
      <c r="H67" s="7">
        <v>10</v>
      </c>
      <c r="I67" s="7">
        <v>96</v>
      </c>
      <c r="J67" s="7">
        <v>631</v>
      </c>
      <c r="K67" s="7">
        <v>43</v>
      </c>
      <c r="L67" s="7">
        <v>93</v>
      </c>
    </row>
    <row r="68" spans="1:12" x14ac:dyDescent="0.2">
      <c r="A68" s="6" t="s">
        <v>25</v>
      </c>
      <c r="B68" s="7">
        <v>26844</v>
      </c>
      <c r="C68" s="7">
        <v>866</v>
      </c>
      <c r="D68" s="7">
        <v>225</v>
      </c>
      <c r="E68" s="7">
        <v>15</v>
      </c>
      <c r="F68" s="7">
        <v>93</v>
      </c>
      <c r="G68" s="7">
        <v>376</v>
      </c>
      <c r="H68" s="7">
        <v>15</v>
      </c>
      <c r="I68" s="7">
        <v>96</v>
      </c>
      <c r="J68" s="7">
        <v>712</v>
      </c>
      <c r="K68" s="7">
        <v>72</v>
      </c>
      <c r="L68" s="7">
        <v>90</v>
      </c>
    </row>
    <row r="69" spans="1:12" x14ac:dyDescent="0.2">
      <c r="A69" s="6" t="s">
        <v>26</v>
      </c>
      <c r="B69" s="7">
        <v>25571</v>
      </c>
      <c r="C69" s="7">
        <v>825</v>
      </c>
      <c r="D69" s="7">
        <v>244</v>
      </c>
      <c r="E69" s="7">
        <v>33</v>
      </c>
      <c r="F69" s="7">
        <v>86</v>
      </c>
      <c r="G69" s="7">
        <v>223</v>
      </c>
      <c r="H69" s="7">
        <v>10</v>
      </c>
      <c r="I69" s="7">
        <v>95</v>
      </c>
      <c r="J69" s="7">
        <v>649</v>
      </c>
      <c r="K69" s="7">
        <v>60</v>
      </c>
      <c r="L69" s="7">
        <v>90</v>
      </c>
    </row>
    <row r="70" spans="1:12" x14ac:dyDescent="0.2">
      <c r="A70" s="6" t="s">
        <v>27</v>
      </c>
      <c r="B70" s="7">
        <v>29844</v>
      </c>
      <c r="C70" s="7">
        <v>995</v>
      </c>
      <c r="D70" s="7">
        <v>216</v>
      </c>
      <c r="E70" s="7">
        <v>12</v>
      </c>
      <c r="F70" s="7">
        <v>93</v>
      </c>
      <c r="G70" s="7">
        <v>158</v>
      </c>
      <c r="H70" s="7">
        <v>4</v>
      </c>
      <c r="I70" s="7">
        <v>98</v>
      </c>
      <c r="J70" s="7">
        <v>459</v>
      </c>
      <c r="K70" s="7">
        <v>23</v>
      </c>
      <c r="L70" s="7">
        <v>95</v>
      </c>
    </row>
    <row r="71" spans="1:12" x14ac:dyDescent="0.2">
      <c r="A71" s="6" t="s">
        <v>28</v>
      </c>
      <c r="B71" s="7">
        <v>31197</v>
      </c>
      <c r="C71" s="7">
        <v>1040</v>
      </c>
      <c r="D71" s="7">
        <v>213</v>
      </c>
      <c r="E71" s="7">
        <v>6</v>
      </c>
      <c r="F71" s="7">
        <v>97</v>
      </c>
      <c r="G71" s="7">
        <v>256</v>
      </c>
      <c r="H71" s="7">
        <v>6</v>
      </c>
      <c r="I71" s="7">
        <v>97</v>
      </c>
      <c r="J71" s="7">
        <v>698</v>
      </c>
      <c r="K71" s="7">
        <v>22</v>
      </c>
      <c r="L71" s="7">
        <v>97</v>
      </c>
    </row>
    <row r="72" spans="1:12" x14ac:dyDescent="0.2">
      <c r="A72" s="6" t="s">
        <v>29</v>
      </c>
      <c r="B72" s="7">
        <v>29850</v>
      </c>
      <c r="C72" s="7">
        <v>995</v>
      </c>
      <c r="D72" s="7">
        <v>167</v>
      </c>
      <c r="E72" s="7">
        <v>13</v>
      </c>
      <c r="F72" s="7">
        <v>93</v>
      </c>
      <c r="G72" s="7">
        <v>214</v>
      </c>
      <c r="H72" s="7">
        <v>11</v>
      </c>
      <c r="I72" s="7">
        <v>94</v>
      </c>
      <c r="J72" s="7">
        <v>577</v>
      </c>
      <c r="K72" s="7">
        <v>57</v>
      </c>
      <c r="L72" s="7">
        <v>90</v>
      </c>
    </row>
    <row r="73" spans="1:12" ht="13.5" thickBot="1" x14ac:dyDescent="0.25">
      <c r="A73" s="6" t="s">
        <v>30</v>
      </c>
      <c r="B73" s="7">
        <v>30845</v>
      </c>
      <c r="C73" s="7">
        <v>995</v>
      </c>
      <c r="D73" s="7">
        <v>254</v>
      </c>
      <c r="E73" s="7">
        <v>7</v>
      </c>
      <c r="F73" s="7">
        <v>97</v>
      </c>
      <c r="G73" s="7">
        <v>236</v>
      </c>
      <c r="H73" s="7">
        <v>5</v>
      </c>
      <c r="I73" s="7">
        <v>98</v>
      </c>
      <c r="J73" s="7">
        <v>521</v>
      </c>
      <c r="K73" s="7">
        <v>29</v>
      </c>
      <c r="L73" s="7">
        <v>95</v>
      </c>
    </row>
    <row r="74" spans="1:12" ht="14.25" thickTop="1" thickBot="1" x14ac:dyDescent="0.25">
      <c r="A74" s="9" t="s">
        <v>43</v>
      </c>
      <c r="B74" s="10">
        <f>SUM(B62:B73)</f>
        <v>332762</v>
      </c>
      <c r="C74" s="10">
        <f t="shared" ref="C74:J74" si="6">SUM(C62:C73)</f>
        <v>10944</v>
      </c>
      <c r="D74" s="10">
        <f t="shared" si="6"/>
        <v>3158</v>
      </c>
      <c r="E74" s="10">
        <f>SUM(E62:E73)</f>
        <v>206</v>
      </c>
      <c r="F74" s="10">
        <f>SUM(F62:F73)</f>
        <v>1116</v>
      </c>
      <c r="G74" s="10">
        <f>SUM(G62:G73)</f>
        <v>3456</v>
      </c>
      <c r="H74" s="10">
        <f>SUM(H62:H73)</f>
        <v>105</v>
      </c>
      <c r="I74" s="10">
        <f>SUM(I62:I73)</f>
        <v>1161</v>
      </c>
      <c r="J74" s="10">
        <f t="shared" si="6"/>
        <v>8075</v>
      </c>
      <c r="K74" s="10">
        <f>SUM(K62:K73)</f>
        <v>560</v>
      </c>
      <c r="L74" s="10">
        <f>SUM(L62:L73)</f>
        <v>1115</v>
      </c>
    </row>
    <row r="75" spans="1:12" ht="14.25" thickTop="1" thickBot="1" x14ac:dyDescent="0.25">
      <c r="A75" s="19" t="s">
        <v>44</v>
      </c>
      <c r="B75" s="12">
        <f>AVERAGE(B62:B73)</f>
        <v>27730.166666666668</v>
      </c>
      <c r="C75" s="12">
        <f t="shared" ref="C75:J75" si="7">AVERAGE(C62:C73)</f>
        <v>912</v>
      </c>
      <c r="D75" s="12">
        <f t="shared" si="7"/>
        <v>263.16666666666669</v>
      </c>
      <c r="E75" s="12">
        <f>AVERAGE(E62:E73)</f>
        <v>17.166666666666668</v>
      </c>
      <c r="F75" s="12">
        <f>AVERAGE(F62:F73)</f>
        <v>93</v>
      </c>
      <c r="G75" s="12">
        <f>AVERAGE(G62:G73)</f>
        <v>288</v>
      </c>
      <c r="H75" s="12">
        <f>AVERAGE(H62:H73)</f>
        <v>8.75</v>
      </c>
      <c r="I75" s="12">
        <f>AVERAGE(I62:I73)</f>
        <v>96.75</v>
      </c>
      <c r="J75" s="12">
        <f t="shared" si="7"/>
        <v>672.91666666666663</v>
      </c>
      <c r="K75" s="12">
        <f>AVERAGE(K62:K73)</f>
        <v>46.666666666666664</v>
      </c>
      <c r="L75" s="12">
        <f>AVERAGE(L62:L73)</f>
        <v>92.916666666666671</v>
      </c>
    </row>
    <row r="76" spans="1:12" ht="13.5" thickTop="1" x14ac:dyDescent="0.2"/>
    <row r="78" spans="1:12" ht="13.5" thickBot="1" x14ac:dyDescent="0.25"/>
    <row r="79" spans="1:12" ht="13.5" thickTop="1" x14ac:dyDescent="0.2">
      <c r="A79" s="24" t="s">
        <v>5</v>
      </c>
      <c r="B79" s="16" t="s">
        <v>6</v>
      </c>
      <c r="C79" s="16" t="s">
        <v>6</v>
      </c>
      <c r="D79" s="16" t="s">
        <v>37</v>
      </c>
      <c r="E79" s="16" t="s">
        <v>8</v>
      </c>
      <c r="F79" s="16" t="s">
        <v>2</v>
      </c>
      <c r="G79" s="16" t="s">
        <v>9</v>
      </c>
      <c r="H79" s="16" t="s">
        <v>10</v>
      </c>
      <c r="I79" s="16" t="s">
        <v>3</v>
      </c>
      <c r="J79" s="16" t="s">
        <v>11</v>
      </c>
      <c r="K79" s="16" t="s">
        <v>12</v>
      </c>
      <c r="L79" s="16" t="s">
        <v>13</v>
      </c>
    </row>
    <row r="80" spans="1:12" ht="13.5" thickBot="1" x14ac:dyDescent="0.25">
      <c r="A80" s="22" t="s">
        <v>45</v>
      </c>
      <c r="B80" s="17" t="s">
        <v>15</v>
      </c>
      <c r="C80" s="18" t="s">
        <v>16</v>
      </c>
      <c r="D80" s="17" t="s">
        <v>39</v>
      </c>
      <c r="E80" s="17" t="s">
        <v>39</v>
      </c>
      <c r="F80" s="17" t="s">
        <v>18</v>
      </c>
      <c r="G80" s="17" t="s">
        <v>39</v>
      </c>
      <c r="H80" s="17" t="s">
        <v>39</v>
      </c>
      <c r="I80" s="17" t="s">
        <v>18</v>
      </c>
      <c r="J80" s="17" t="s">
        <v>39</v>
      </c>
      <c r="K80" s="17" t="s">
        <v>39</v>
      </c>
      <c r="L80" s="17" t="s">
        <v>18</v>
      </c>
    </row>
    <row r="81" spans="1:12" ht="13.5" thickTop="1" x14ac:dyDescent="0.2">
      <c r="A81" s="6" t="s">
        <v>19</v>
      </c>
      <c r="B81" s="7">
        <v>30845</v>
      </c>
      <c r="C81" s="7">
        <v>995</v>
      </c>
      <c r="D81" s="7">
        <v>259</v>
      </c>
      <c r="E81" s="7">
        <v>12</v>
      </c>
      <c r="F81" s="7">
        <v>95</v>
      </c>
      <c r="G81" s="7">
        <v>303</v>
      </c>
      <c r="H81" s="7">
        <v>3</v>
      </c>
      <c r="I81" s="7">
        <v>99</v>
      </c>
      <c r="J81" s="7">
        <v>815</v>
      </c>
      <c r="K81" s="7">
        <v>30</v>
      </c>
      <c r="L81" s="7">
        <v>96</v>
      </c>
    </row>
    <row r="82" spans="1:12" x14ac:dyDescent="0.2">
      <c r="A82" s="6" t="s">
        <v>20</v>
      </c>
      <c r="B82" s="7">
        <v>38802</v>
      </c>
      <c r="C82" s="7">
        <v>1386</v>
      </c>
      <c r="D82" s="7">
        <v>216</v>
      </c>
      <c r="E82" s="7">
        <v>21</v>
      </c>
      <c r="F82" s="7">
        <v>90</v>
      </c>
      <c r="G82" s="7">
        <v>268</v>
      </c>
      <c r="H82" s="7">
        <v>13</v>
      </c>
      <c r="I82" s="7">
        <v>96</v>
      </c>
      <c r="J82" s="7">
        <v>547</v>
      </c>
      <c r="K82" s="7">
        <v>32</v>
      </c>
      <c r="L82" s="7">
        <v>94</v>
      </c>
    </row>
    <row r="83" spans="1:12" x14ac:dyDescent="0.2">
      <c r="A83" s="6" t="s">
        <v>21</v>
      </c>
      <c r="B83" s="7">
        <v>41236</v>
      </c>
      <c r="C83" s="7">
        <v>1330</v>
      </c>
      <c r="D83" s="7">
        <v>239</v>
      </c>
      <c r="E83" s="7">
        <v>39</v>
      </c>
      <c r="F83" s="7">
        <v>84</v>
      </c>
      <c r="G83" s="7">
        <v>239</v>
      </c>
      <c r="H83" s="7">
        <v>24</v>
      </c>
      <c r="I83" s="7">
        <v>90</v>
      </c>
      <c r="J83" s="7">
        <v>504</v>
      </c>
      <c r="K83" s="7">
        <v>70</v>
      </c>
      <c r="L83" s="7">
        <v>86</v>
      </c>
    </row>
    <row r="84" spans="1:12" x14ac:dyDescent="0.2">
      <c r="A84" s="6" t="s">
        <v>22</v>
      </c>
      <c r="B84" s="7">
        <v>38908</v>
      </c>
      <c r="C84" s="7">
        <v>1297</v>
      </c>
      <c r="D84" s="7">
        <v>266</v>
      </c>
      <c r="E84" s="7">
        <v>14</v>
      </c>
      <c r="F84" s="7">
        <v>95</v>
      </c>
      <c r="G84" s="7">
        <v>242</v>
      </c>
      <c r="H84" s="7">
        <v>11</v>
      </c>
      <c r="I84" s="7">
        <v>95</v>
      </c>
      <c r="J84" s="7">
        <v>568</v>
      </c>
      <c r="K84" s="7">
        <v>47</v>
      </c>
      <c r="L84" s="7">
        <v>91</v>
      </c>
    </row>
    <row r="85" spans="1:12" x14ac:dyDescent="0.2">
      <c r="A85" s="6" t="s">
        <v>23</v>
      </c>
      <c r="B85" s="7">
        <v>37257</v>
      </c>
      <c r="C85" s="7">
        <v>1202</v>
      </c>
      <c r="D85" s="7">
        <v>236</v>
      </c>
      <c r="E85" s="7">
        <v>29</v>
      </c>
      <c r="F85" s="7">
        <v>88</v>
      </c>
      <c r="G85" s="7">
        <v>342</v>
      </c>
      <c r="H85" s="7">
        <v>14</v>
      </c>
      <c r="I85" s="7">
        <v>96</v>
      </c>
      <c r="J85" s="7">
        <v>618</v>
      </c>
      <c r="K85" s="7">
        <v>48</v>
      </c>
      <c r="L85" s="7">
        <v>92</v>
      </c>
    </row>
    <row r="86" spans="1:12" x14ac:dyDescent="0.2">
      <c r="A86" s="6" t="s">
        <v>24</v>
      </c>
      <c r="B86" s="7">
        <v>28338</v>
      </c>
      <c r="C86" s="7">
        <v>945</v>
      </c>
      <c r="D86" s="7">
        <v>291</v>
      </c>
      <c r="E86" s="7">
        <v>22</v>
      </c>
      <c r="F86" s="7">
        <v>92</v>
      </c>
      <c r="G86" s="7">
        <v>328</v>
      </c>
      <c r="H86" s="7">
        <v>15</v>
      </c>
      <c r="I86" s="7">
        <v>96</v>
      </c>
      <c r="J86" s="7">
        <v>678</v>
      </c>
      <c r="K86" s="7">
        <v>56</v>
      </c>
      <c r="L86" s="7">
        <v>91</v>
      </c>
    </row>
    <row r="87" spans="1:12" x14ac:dyDescent="0.2">
      <c r="A87" s="6" t="s">
        <v>25</v>
      </c>
      <c r="B87" s="7">
        <v>35617</v>
      </c>
      <c r="C87" s="7">
        <v>1149</v>
      </c>
      <c r="D87" s="7">
        <v>234</v>
      </c>
      <c r="E87" s="7">
        <v>17</v>
      </c>
      <c r="F87" s="7">
        <v>92</v>
      </c>
      <c r="G87" s="7">
        <v>202</v>
      </c>
      <c r="H87" s="7">
        <v>15</v>
      </c>
      <c r="I87" s="7">
        <v>92</v>
      </c>
      <c r="J87" s="7">
        <v>613</v>
      </c>
      <c r="K87" s="7">
        <v>40</v>
      </c>
      <c r="L87" s="7">
        <v>94</v>
      </c>
    </row>
    <row r="88" spans="1:12" x14ac:dyDescent="0.2">
      <c r="A88" s="6" t="s">
        <v>26</v>
      </c>
      <c r="B88" s="7">
        <v>33685</v>
      </c>
      <c r="C88" s="7">
        <v>1087</v>
      </c>
      <c r="D88" s="7">
        <v>230</v>
      </c>
      <c r="E88" s="7">
        <v>12</v>
      </c>
      <c r="F88" s="7">
        <v>95</v>
      </c>
      <c r="G88" s="7">
        <v>304</v>
      </c>
      <c r="H88" s="7">
        <v>11</v>
      </c>
      <c r="I88" s="7">
        <v>95</v>
      </c>
      <c r="J88" s="7">
        <v>482</v>
      </c>
      <c r="K88" s="7">
        <v>46</v>
      </c>
      <c r="L88" s="7">
        <v>89</v>
      </c>
    </row>
    <row r="89" spans="1:12" x14ac:dyDescent="0.2">
      <c r="A89" s="6" t="s">
        <v>27</v>
      </c>
      <c r="B89" s="7">
        <v>34690</v>
      </c>
      <c r="C89" s="7">
        <v>1156</v>
      </c>
      <c r="D89" s="7">
        <v>233</v>
      </c>
      <c r="E89" s="7">
        <v>12</v>
      </c>
      <c r="F89" s="7">
        <v>95</v>
      </c>
      <c r="G89" s="7">
        <v>230</v>
      </c>
      <c r="H89" s="7">
        <v>10</v>
      </c>
      <c r="I89" s="7">
        <v>96</v>
      </c>
      <c r="J89" s="7">
        <v>539</v>
      </c>
      <c r="K89" s="7">
        <v>34</v>
      </c>
      <c r="L89" s="7">
        <v>93</v>
      </c>
    </row>
    <row r="90" spans="1:12" x14ac:dyDescent="0.2">
      <c r="A90" s="6" t="s">
        <v>28</v>
      </c>
      <c r="B90" s="7">
        <v>39601</v>
      </c>
      <c r="C90" s="7">
        <v>1277</v>
      </c>
      <c r="D90" s="7">
        <v>202</v>
      </c>
      <c r="E90" s="7">
        <v>9</v>
      </c>
      <c r="F90" s="7">
        <v>95</v>
      </c>
      <c r="G90" s="7">
        <v>191</v>
      </c>
      <c r="H90" s="7">
        <v>8</v>
      </c>
      <c r="I90" s="7">
        <v>96</v>
      </c>
      <c r="J90" s="7">
        <v>534</v>
      </c>
      <c r="K90" s="7">
        <v>33</v>
      </c>
      <c r="L90" s="7">
        <v>93</v>
      </c>
    </row>
    <row r="91" spans="1:12" x14ac:dyDescent="0.2">
      <c r="A91" s="6" t="s">
        <v>29</v>
      </c>
      <c r="B91" s="7">
        <v>34411</v>
      </c>
      <c r="C91" s="7">
        <v>1147</v>
      </c>
      <c r="D91" s="7">
        <v>344</v>
      </c>
      <c r="E91" s="7">
        <v>12</v>
      </c>
      <c r="F91" s="7">
        <v>96</v>
      </c>
      <c r="G91" s="7">
        <v>261</v>
      </c>
      <c r="H91" s="7">
        <v>7</v>
      </c>
      <c r="I91" s="7">
        <v>97</v>
      </c>
      <c r="J91" s="7">
        <v>1004</v>
      </c>
      <c r="K91" s="7">
        <v>29</v>
      </c>
      <c r="L91" s="7">
        <v>97</v>
      </c>
    </row>
    <row r="92" spans="1:12" ht="13.5" thickBot="1" x14ac:dyDescent="0.25">
      <c r="A92" s="6" t="s">
        <v>30</v>
      </c>
      <c r="B92" s="7">
        <v>33310</v>
      </c>
      <c r="C92" s="7">
        <v>1075</v>
      </c>
      <c r="D92" s="7">
        <v>250</v>
      </c>
      <c r="E92" s="7">
        <v>28</v>
      </c>
      <c r="F92" s="7">
        <v>89</v>
      </c>
      <c r="G92" s="7">
        <v>267</v>
      </c>
      <c r="H92" s="7">
        <v>13</v>
      </c>
      <c r="I92" s="7">
        <v>95</v>
      </c>
      <c r="J92" s="7">
        <v>616</v>
      </c>
      <c r="K92" s="7">
        <v>76</v>
      </c>
      <c r="L92" s="7">
        <v>87</v>
      </c>
    </row>
    <row r="93" spans="1:12" ht="14.25" thickTop="1" thickBot="1" x14ac:dyDescent="0.25">
      <c r="A93" s="9" t="s">
        <v>46</v>
      </c>
      <c r="B93" s="10">
        <f t="shared" ref="B93:J93" si="8">SUM(B81:B92)</f>
        <v>426700</v>
      </c>
      <c r="C93" s="10">
        <f t="shared" si="8"/>
        <v>14046</v>
      </c>
      <c r="D93" s="10">
        <f t="shared" si="8"/>
        <v>3000</v>
      </c>
      <c r="E93" s="10">
        <f>SUM(E81:E92)</f>
        <v>227</v>
      </c>
      <c r="F93" s="10">
        <f>SUM(F81:F92)</f>
        <v>1106</v>
      </c>
      <c r="G93" s="10">
        <f>SUM(G81:G92)</f>
        <v>3177</v>
      </c>
      <c r="H93" s="10">
        <f>SUM(H81:H92)</f>
        <v>144</v>
      </c>
      <c r="I93" s="10">
        <f>SUM(I81:I92)</f>
        <v>1143</v>
      </c>
      <c r="J93" s="10">
        <f t="shared" si="8"/>
        <v>7518</v>
      </c>
      <c r="K93" s="10">
        <f>SUM(K81:K92)</f>
        <v>541</v>
      </c>
      <c r="L93" s="10">
        <f>SUM(L81:L92)</f>
        <v>1103</v>
      </c>
    </row>
    <row r="94" spans="1:12" ht="14.25" thickTop="1" thickBot="1" x14ac:dyDescent="0.25">
      <c r="A94" s="19" t="s">
        <v>47</v>
      </c>
      <c r="B94" s="12">
        <f t="shared" ref="B94:J94" si="9">AVERAGE(B81:B92)</f>
        <v>35558.333333333336</v>
      </c>
      <c r="C94" s="12">
        <f t="shared" si="9"/>
        <v>1170.5</v>
      </c>
      <c r="D94" s="12">
        <f t="shared" si="9"/>
        <v>250</v>
      </c>
      <c r="E94" s="12">
        <f>AVERAGE(E81:E92)</f>
        <v>18.916666666666668</v>
      </c>
      <c r="F94" s="12">
        <f>AVERAGE(F81:F92)</f>
        <v>92.166666666666671</v>
      </c>
      <c r="G94" s="12">
        <f>AVERAGE(G81:G92)</f>
        <v>264.75</v>
      </c>
      <c r="H94" s="12">
        <f>AVERAGE(H81:H92)</f>
        <v>12</v>
      </c>
      <c r="I94" s="12">
        <f>AVERAGE(I81:I92)</f>
        <v>95.25</v>
      </c>
      <c r="J94" s="12">
        <f t="shared" si="9"/>
        <v>626.5</v>
      </c>
      <c r="K94" s="12">
        <f>AVERAGE(K81:K92)</f>
        <v>45.083333333333336</v>
      </c>
      <c r="L94" s="12">
        <f>AVERAGE(L81:L92)</f>
        <v>91.916666666666671</v>
      </c>
    </row>
    <row r="95" spans="1:12" ht="13.5" thickTop="1" x14ac:dyDescent="0.2"/>
    <row r="96" spans="1:12" ht="13.5" thickBot="1" x14ac:dyDescent="0.25"/>
    <row r="97" spans="1:12" ht="13.5" thickTop="1" x14ac:dyDescent="0.2">
      <c r="A97" s="24" t="s">
        <v>5</v>
      </c>
      <c r="B97" s="16" t="s">
        <v>6</v>
      </c>
      <c r="C97" s="16" t="s">
        <v>6</v>
      </c>
      <c r="D97" s="16" t="s">
        <v>37</v>
      </c>
      <c r="E97" s="16" t="s">
        <v>8</v>
      </c>
      <c r="F97" s="16" t="s">
        <v>2</v>
      </c>
      <c r="G97" s="16" t="s">
        <v>9</v>
      </c>
      <c r="H97" s="16" t="s">
        <v>10</v>
      </c>
      <c r="I97" s="16" t="s">
        <v>3</v>
      </c>
      <c r="J97" s="16" t="s">
        <v>11</v>
      </c>
      <c r="K97" s="16" t="s">
        <v>12</v>
      </c>
      <c r="L97" s="16" t="s">
        <v>13</v>
      </c>
    </row>
    <row r="98" spans="1:12" ht="13.5" thickBot="1" x14ac:dyDescent="0.25">
      <c r="A98" s="22" t="s">
        <v>48</v>
      </c>
      <c r="B98" s="17" t="s">
        <v>15</v>
      </c>
      <c r="C98" s="18" t="s">
        <v>16</v>
      </c>
      <c r="D98" s="17" t="s">
        <v>39</v>
      </c>
      <c r="E98" s="17" t="s">
        <v>39</v>
      </c>
      <c r="F98" s="17" t="s">
        <v>18</v>
      </c>
      <c r="G98" s="17" t="s">
        <v>39</v>
      </c>
      <c r="H98" s="17" t="s">
        <v>39</v>
      </c>
      <c r="I98" s="17" t="s">
        <v>18</v>
      </c>
      <c r="J98" s="17" t="s">
        <v>39</v>
      </c>
      <c r="K98" s="17" t="s">
        <v>39</v>
      </c>
      <c r="L98" s="17" t="s">
        <v>18</v>
      </c>
    </row>
    <row r="99" spans="1:12" ht="13.5" thickTop="1" x14ac:dyDescent="0.2">
      <c r="A99" s="6" t="s">
        <v>19</v>
      </c>
      <c r="B99" s="7">
        <v>39112</v>
      </c>
      <c r="C99" s="7">
        <v>1262</v>
      </c>
      <c r="D99" s="7">
        <v>302</v>
      </c>
      <c r="E99" s="7">
        <v>63</v>
      </c>
      <c r="F99" s="7">
        <v>78</v>
      </c>
      <c r="G99" s="7">
        <v>312</v>
      </c>
      <c r="H99" s="7">
        <v>29</v>
      </c>
      <c r="I99" s="7">
        <v>90</v>
      </c>
      <c r="J99" s="7">
        <v>716</v>
      </c>
      <c r="K99" s="7">
        <v>111</v>
      </c>
      <c r="L99" s="7">
        <v>84</v>
      </c>
    </row>
    <row r="100" spans="1:12" x14ac:dyDescent="0.2">
      <c r="A100" s="6" t="s">
        <v>20</v>
      </c>
      <c r="B100" s="7">
        <v>29662</v>
      </c>
      <c r="C100" s="7">
        <v>1059</v>
      </c>
      <c r="D100" s="7">
        <v>277</v>
      </c>
      <c r="E100" s="7">
        <v>38</v>
      </c>
      <c r="F100" s="7">
        <v>86</v>
      </c>
      <c r="G100" s="7">
        <v>310</v>
      </c>
      <c r="H100" s="7">
        <v>19</v>
      </c>
      <c r="I100" s="7">
        <v>94</v>
      </c>
      <c r="J100" s="7">
        <v>733</v>
      </c>
      <c r="K100" s="7">
        <v>86</v>
      </c>
      <c r="L100" s="7">
        <v>88</v>
      </c>
    </row>
    <row r="101" spans="1:12" x14ac:dyDescent="0.2">
      <c r="A101" s="6" t="s">
        <v>21</v>
      </c>
      <c r="B101" s="7">
        <v>36158</v>
      </c>
      <c r="C101" s="7">
        <v>1166</v>
      </c>
      <c r="D101" s="7">
        <v>242</v>
      </c>
      <c r="E101" s="7">
        <v>51</v>
      </c>
      <c r="F101" s="7">
        <v>79</v>
      </c>
      <c r="G101" s="7">
        <v>268</v>
      </c>
      <c r="H101" s="7">
        <v>38</v>
      </c>
      <c r="I101" s="7">
        <v>85</v>
      </c>
      <c r="J101" s="7">
        <v>571</v>
      </c>
      <c r="K101" s="7">
        <v>105</v>
      </c>
      <c r="L101" s="7">
        <v>81</v>
      </c>
    </row>
    <row r="102" spans="1:12" x14ac:dyDescent="0.2">
      <c r="A102" s="6" t="s">
        <v>22</v>
      </c>
      <c r="B102" s="7">
        <v>39253</v>
      </c>
      <c r="C102" s="7">
        <v>1308</v>
      </c>
      <c r="D102" s="7">
        <v>242</v>
      </c>
      <c r="E102" s="7">
        <v>34</v>
      </c>
      <c r="F102" s="7">
        <v>86</v>
      </c>
      <c r="G102" s="7">
        <v>301</v>
      </c>
      <c r="H102" s="7">
        <v>27</v>
      </c>
      <c r="I102" s="7">
        <v>91</v>
      </c>
      <c r="J102" s="7">
        <v>594</v>
      </c>
      <c r="K102" s="7">
        <v>90</v>
      </c>
      <c r="L102" s="7">
        <v>84</v>
      </c>
    </row>
    <row r="103" spans="1:12" x14ac:dyDescent="0.2">
      <c r="A103" s="6" t="s">
        <v>23</v>
      </c>
      <c r="B103" s="7">
        <v>40343</v>
      </c>
      <c r="C103" s="7">
        <v>1301</v>
      </c>
      <c r="D103" s="7">
        <v>236</v>
      </c>
      <c r="E103" s="7">
        <v>31</v>
      </c>
      <c r="F103" s="7">
        <v>82</v>
      </c>
      <c r="G103" s="7">
        <v>222</v>
      </c>
      <c r="H103" s="7">
        <v>23</v>
      </c>
      <c r="I103" s="7">
        <v>88</v>
      </c>
      <c r="J103" s="7">
        <v>509</v>
      </c>
      <c r="K103" s="7">
        <v>94</v>
      </c>
      <c r="L103" s="7">
        <v>77</v>
      </c>
    </row>
    <row r="104" spans="1:12" x14ac:dyDescent="0.2">
      <c r="A104" s="6" t="s">
        <v>24</v>
      </c>
      <c r="B104" s="7">
        <v>32747</v>
      </c>
      <c r="C104" s="7">
        <v>1092</v>
      </c>
      <c r="D104" s="7">
        <v>281</v>
      </c>
      <c r="E104" s="7">
        <v>87</v>
      </c>
      <c r="F104" s="7">
        <v>67</v>
      </c>
      <c r="G104" s="7">
        <v>259</v>
      </c>
      <c r="H104" s="7">
        <v>38</v>
      </c>
      <c r="I104" s="7">
        <v>85</v>
      </c>
      <c r="J104" s="7">
        <v>683</v>
      </c>
      <c r="K104" s="7">
        <v>163</v>
      </c>
      <c r="L104" s="7">
        <v>76</v>
      </c>
    </row>
    <row r="105" spans="1:12" x14ac:dyDescent="0.2">
      <c r="A105" s="6" t="s">
        <v>25</v>
      </c>
      <c r="B105" s="7">
        <v>33524</v>
      </c>
      <c r="C105" s="7">
        <v>1081</v>
      </c>
      <c r="D105" s="7">
        <v>295</v>
      </c>
      <c r="E105" s="7">
        <v>21</v>
      </c>
      <c r="F105" s="7">
        <v>92</v>
      </c>
      <c r="G105" s="7">
        <v>327</v>
      </c>
      <c r="H105" s="7">
        <v>15</v>
      </c>
      <c r="I105" s="7">
        <v>96</v>
      </c>
      <c r="J105" s="7">
        <v>659</v>
      </c>
      <c r="K105" s="7">
        <v>88</v>
      </c>
      <c r="L105" s="7">
        <v>87</v>
      </c>
    </row>
    <row r="106" spans="1:12" x14ac:dyDescent="0.2">
      <c r="A106" s="6" t="s">
        <v>26</v>
      </c>
      <c r="B106" s="7">
        <v>34140</v>
      </c>
      <c r="C106" s="7">
        <v>1101</v>
      </c>
      <c r="D106" s="7">
        <v>313</v>
      </c>
      <c r="E106" s="7">
        <v>27</v>
      </c>
      <c r="F106" s="7">
        <v>88</v>
      </c>
      <c r="G106" s="7">
        <v>399</v>
      </c>
      <c r="H106" s="7">
        <v>21</v>
      </c>
      <c r="I106" s="7">
        <v>93</v>
      </c>
      <c r="J106" s="7">
        <v>704</v>
      </c>
      <c r="K106" s="7">
        <v>103</v>
      </c>
      <c r="L106" s="7">
        <v>83</v>
      </c>
    </row>
    <row r="107" spans="1:12" x14ac:dyDescent="0.2">
      <c r="A107" s="6" t="s">
        <v>27</v>
      </c>
      <c r="B107" s="7">
        <v>29935</v>
      </c>
      <c r="C107" s="7">
        <v>998</v>
      </c>
      <c r="D107" s="7">
        <v>261</v>
      </c>
      <c r="E107" s="7">
        <v>21</v>
      </c>
      <c r="F107" s="7">
        <v>92</v>
      </c>
      <c r="G107" s="7">
        <v>245</v>
      </c>
      <c r="H107" s="7">
        <v>21</v>
      </c>
      <c r="I107" s="7">
        <v>92</v>
      </c>
      <c r="J107" s="7">
        <v>574</v>
      </c>
      <c r="K107" s="7">
        <v>78</v>
      </c>
      <c r="L107" s="7">
        <v>86</v>
      </c>
    </row>
    <row r="108" spans="1:12" x14ac:dyDescent="0.2">
      <c r="A108" s="6" t="s">
        <v>28</v>
      </c>
      <c r="B108" s="7">
        <v>30193</v>
      </c>
      <c r="C108" s="7">
        <v>974</v>
      </c>
      <c r="D108" s="7">
        <v>274</v>
      </c>
      <c r="E108" s="7">
        <v>26</v>
      </c>
      <c r="F108" s="7">
        <v>88</v>
      </c>
      <c r="G108" s="7">
        <v>285</v>
      </c>
      <c r="H108" s="7">
        <v>18</v>
      </c>
      <c r="I108" s="7">
        <v>93</v>
      </c>
      <c r="J108" s="7">
        <v>645</v>
      </c>
      <c r="K108" s="7">
        <v>73</v>
      </c>
      <c r="L108" s="7">
        <v>88</v>
      </c>
    </row>
    <row r="109" spans="1:12" x14ac:dyDescent="0.2">
      <c r="A109" s="6" t="s">
        <v>29</v>
      </c>
      <c r="B109" s="7">
        <v>31036</v>
      </c>
      <c r="C109" s="7">
        <v>1035</v>
      </c>
      <c r="D109" s="7">
        <v>384</v>
      </c>
      <c r="E109" s="7">
        <v>36</v>
      </c>
      <c r="F109" s="7">
        <v>90</v>
      </c>
      <c r="G109" s="7">
        <v>493</v>
      </c>
      <c r="H109" s="7">
        <v>19</v>
      </c>
      <c r="I109" s="7">
        <v>96</v>
      </c>
      <c r="J109" s="7">
        <v>678</v>
      </c>
      <c r="K109" s="7">
        <v>105</v>
      </c>
      <c r="L109" s="7">
        <v>82</v>
      </c>
    </row>
    <row r="110" spans="1:12" ht="13.5" thickBot="1" x14ac:dyDescent="0.25">
      <c r="A110" s="6" t="s">
        <v>30</v>
      </c>
      <c r="B110" s="7">
        <v>35479</v>
      </c>
      <c r="C110" s="7">
        <v>1144</v>
      </c>
      <c r="D110" s="7">
        <v>266</v>
      </c>
      <c r="E110" s="7">
        <v>50</v>
      </c>
      <c r="F110" s="7">
        <v>81</v>
      </c>
      <c r="G110" s="7">
        <v>351</v>
      </c>
      <c r="H110" s="7">
        <v>27</v>
      </c>
      <c r="I110" s="7">
        <v>91</v>
      </c>
      <c r="J110" s="7">
        <v>764</v>
      </c>
      <c r="K110" s="7">
        <v>153</v>
      </c>
      <c r="L110" s="7">
        <v>77</v>
      </c>
    </row>
    <row r="111" spans="1:12" ht="14.25" thickTop="1" thickBot="1" x14ac:dyDescent="0.25">
      <c r="A111" s="9" t="s">
        <v>49</v>
      </c>
      <c r="B111" s="10">
        <f t="shared" ref="B111:J111" si="10">SUM(B99:B110)</f>
        <v>411582</v>
      </c>
      <c r="C111" s="10">
        <f t="shared" si="10"/>
        <v>13521</v>
      </c>
      <c r="D111" s="10">
        <f t="shared" si="10"/>
        <v>3373</v>
      </c>
      <c r="E111" s="10">
        <f>SUM(E99:E110)</f>
        <v>485</v>
      </c>
      <c r="F111" s="10">
        <f>SUM(F99:F110)</f>
        <v>1009</v>
      </c>
      <c r="G111" s="10">
        <f>SUM(G99:G110)</f>
        <v>3772</v>
      </c>
      <c r="H111" s="10">
        <f>SUM(H99:H110)</f>
        <v>295</v>
      </c>
      <c r="I111" s="10">
        <f>SUM(I99:I110)</f>
        <v>1094</v>
      </c>
      <c r="J111" s="10">
        <f t="shared" si="10"/>
        <v>7830</v>
      </c>
      <c r="K111" s="10">
        <f>SUM(K99:K110)</f>
        <v>1249</v>
      </c>
      <c r="L111" s="10">
        <f>SUM(L99:L110)</f>
        <v>993</v>
      </c>
    </row>
    <row r="112" spans="1:12" ht="14.25" thickTop="1" thickBot="1" x14ac:dyDescent="0.25">
      <c r="A112" s="19" t="s">
        <v>50</v>
      </c>
      <c r="B112" s="12">
        <f t="shared" ref="B112:J112" si="11">AVERAGE(B99:B110)</f>
        <v>34298.5</v>
      </c>
      <c r="C112" s="12">
        <f t="shared" si="11"/>
        <v>1126.75</v>
      </c>
      <c r="D112" s="12">
        <f t="shared" si="11"/>
        <v>281.08333333333331</v>
      </c>
      <c r="E112" s="12">
        <f>AVERAGE(E99:E110)</f>
        <v>40.416666666666664</v>
      </c>
      <c r="F112" s="12">
        <f>AVERAGE(F99:F110)</f>
        <v>84.083333333333329</v>
      </c>
      <c r="G112" s="12">
        <f>AVERAGE(G99:G110)</f>
        <v>314.33333333333331</v>
      </c>
      <c r="H112" s="12">
        <f>AVERAGE(H99:H110)</f>
        <v>24.583333333333332</v>
      </c>
      <c r="I112" s="12">
        <f>AVERAGE(I99:I110)</f>
        <v>91.166666666666671</v>
      </c>
      <c r="J112" s="12">
        <f t="shared" si="11"/>
        <v>652.5</v>
      </c>
      <c r="K112" s="12">
        <f>AVERAGE(K99:K110)</f>
        <v>104.08333333333333</v>
      </c>
      <c r="L112" s="12">
        <f>AVERAGE(L99:L110)</f>
        <v>82.75</v>
      </c>
    </row>
    <row r="113" spans="1:12" ht="13.5" thickTop="1" x14ac:dyDescent="0.2"/>
    <row r="114" spans="1:12" ht="13.5" thickBot="1" x14ac:dyDescent="0.25"/>
    <row r="115" spans="1:12" ht="13.5" thickTop="1" x14ac:dyDescent="0.2">
      <c r="A115" s="24" t="s">
        <v>5</v>
      </c>
      <c r="B115" s="16" t="s">
        <v>6</v>
      </c>
      <c r="C115" s="16" t="s">
        <v>6</v>
      </c>
      <c r="D115" s="16" t="s">
        <v>37</v>
      </c>
      <c r="E115" s="16" t="s">
        <v>8</v>
      </c>
      <c r="F115" s="28" t="s">
        <v>2</v>
      </c>
      <c r="G115" s="16" t="s">
        <v>9</v>
      </c>
      <c r="H115" s="16" t="s">
        <v>10</v>
      </c>
      <c r="I115" s="28" t="s">
        <v>3</v>
      </c>
      <c r="J115" s="16" t="s">
        <v>11</v>
      </c>
      <c r="K115" s="16" t="s">
        <v>12</v>
      </c>
      <c r="L115" s="28" t="s">
        <v>13</v>
      </c>
    </row>
    <row r="116" spans="1:12" ht="13.5" thickBot="1" x14ac:dyDescent="0.25">
      <c r="A116" s="22" t="s">
        <v>51</v>
      </c>
      <c r="B116" s="17" t="s">
        <v>15</v>
      </c>
      <c r="C116" s="18" t="s">
        <v>16</v>
      </c>
      <c r="D116" s="17" t="s">
        <v>39</v>
      </c>
      <c r="E116" s="17" t="s">
        <v>39</v>
      </c>
      <c r="F116" s="29" t="s">
        <v>52</v>
      </c>
      <c r="G116" s="17" t="s">
        <v>39</v>
      </c>
      <c r="H116" s="17" t="s">
        <v>39</v>
      </c>
      <c r="I116" s="29" t="s">
        <v>52</v>
      </c>
      <c r="J116" s="17" t="s">
        <v>39</v>
      </c>
      <c r="K116" s="17" t="s">
        <v>39</v>
      </c>
      <c r="L116" s="29" t="s">
        <v>52</v>
      </c>
    </row>
    <row r="117" spans="1:12" ht="13.5" thickTop="1" x14ac:dyDescent="0.2">
      <c r="A117" s="6" t="s">
        <v>19</v>
      </c>
      <c r="B117" s="7">
        <v>34429</v>
      </c>
      <c r="C117" s="7">
        <v>1111</v>
      </c>
      <c r="D117" s="7">
        <v>249</v>
      </c>
      <c r="E117" s="7">
        <v>51</v>
      </c>
      <c r="F117" s="7">
        <v>80</v>
      </c>
      <c r="G117" s="7">
        <v>276</v>
      </c>
      <c r="H117" s="7">
        <v>30</v>
      </c>
      <c r="I117" s="7">
        <v>89</v>
      </c>
      <c r="J117" s="7">
        <v>617</v>
      </c>
      <c r="K117" s="7">
        <v>151</v>
      </c>
      <c r="L117" s="7">
        <v>75</v>
      </c>
    </row>
    <row r="118" spans="1:12" x14ac:dyDescent="0.2">
      <c r="A118" s="6" t="s">
        <v>20</v>
      </c>
      <c r="B118" s="7">
        <v>38745</v>
      </c>
      <c r="C118" s="7">
        <v>1384</v>
      </c>
      <c r="D118" s="7">
        <v>286</v>
      </c>
      <c r="E118" s="7">
        <v>48</v>
      </c>
      <c r="F118" s="7">
        <v>83</v>
      </c>
      <c r="G118" s="7">
        <v>284</v>
      </c>
      <c r="H118" s="7">
        <v>25</v>
      </c>
      <c r="I118" s="7">
        <v>91</v>
      </c>
      <c r="J118" s="7">
        <v>649</v>
      </c>
      <c r="K118" s="7">
        <v>121</v>
      </c>
      <c r="L118" s="7">
        <v>81</v>
      </c>
    </row>
    <row r="119" spans="1:12" x14ac:dyDescent="0.2">
      <c r="A119" s="6" t="s">
        <v>21</v>
      </c>
      <c r="B119" s="7">
        <v>39388</v>
      </c>
      <c r="C119" s="7">
        <v>1271</v>
      </c>
      <c r="D119" s="7">
        <v>342</v>
      </c>
      <c r="E119" s="7">
        <v>50</v>
      </c>
      <c r="F119" s="7">
        <v>86</v>
      </c>
      <c r="G119" s="7">
        <v>312</v>
      </c>
      <c r="H119" s="7">
        <v>26</v>
      </c>
      <c r="I119" s="7">
        <v>92</v>
      </c>
      <c r="J119" s="7">
        <v>732</v>
      </c>
      <c r="K119" s="7">
        <v>156</v>
      </c>
      <c r="L119" s="7">
        <v>78</v>
      </c>
    </row>
    <row r="120" spans="1:12" x14ac:dyDescent="0.2">
      <c r="A120" s="6" t="s">
        <v>22</v>
      </c>
      <c r="B120" s="7">
        <v>35492</v>
      </c>
      <c r="C120" s="7">
        <v>1183</v>
      </c>
      <c r="D120" s="7">
        <v>251</v>
      </c>
      <c r="E120" s="7">
        <v>36</v>
      </c>
      <c r="F120" s="7">
        <v>83</v>
      </c>
      <c r="G120" s="7">
        <v>248</v>
      </c>
      <c r="H120" s="7">
        <v>16</v>
      </c>
      <c r="I120" s="7">
        <v>93</v>
      </c>
      <c r="J120" s="7">
        <v>698</v>
      </c>
      <c r="K120" s="7">
        <v>111</v>
      </c>
      <c r="L120" s="7">
        <v>84</v>
      </c>
    </row>
    <row r="121" spans="1:12" x14ac:dyDescent="0.2">
      <c r="A121" s="6" t="s">
        <v>23</v>
      </c>
      <c r="B121" s="7">
        <v>39110</v>
      </c>
      <c r="C121" s="7">
        <v>1262</v>
      </c>
      <c r="D121" s="7">
        <v>249</v>
      </c>
      <c r="E121" s="7">
        <v>23</v>
      </c>
      <c r="F121" s="7">
        <v>91</v>
      </c>
      <c r="G121" s="7">
        <v>287</v>
      </c>
      <c r="H121" s="7">
        <v>17</v>
      </c>
      <c r="I121" s="7">
        <v>94</v>
      </c>
      <c r="J121" s="7">
        <v>671</v>
      </c>
      <c r="K121" s="7">
        <v>70</v>
      </c>
      <c r="L121" s="7">
        <v>90</v>
      </c>
    </row>
    <row r="122" spans="1:12" x14ac:dyDescent="0.2">
      <c r="A122" s="6" t="s">
        <v>24</v>
      </c>
      <c r="B122" s="7">
        <v>37183</v>
      </c>
      <c r="C122" s="7">
        <v>1239</v>
      </c>
      <c r="D122" s="7">
        <v>317</v>
      </c>
      <c r="E122" s="7">
        <v>39</v>
      </c>
      <c r="F122" s="7">
        <v>83</v>
      </c>
      <c r="G122" s="7">
        <v>296</v>
      </c>
      <c r="H122" s="7">
        <v>23</v>
      </c>
      <c r="I122" s="7">
        <v>92</v>
      </c>
      <c r="J122" s="7">
        <v>731</v>
      </c>
      <c r="K122" s="7">
        <v>107</v>
      </c>
      <c r="L122" s="7">
        <v>83</v>
      </c>
    </row>
    <row r="123" spans="1:12" x14ac:dyDescent="0.2">
      <c r="A123" s="6" t="s">
        <v>25</v>
      </c>
      <c r="B123" s="7">
        <v>35348</v>
      </c>
      <c r="C123" s="7">
        <v>1140</v>
      </c>
      <c r="D123" s="7">
        <v>290</v>
      </c>
      <c r="E123" s="7">
        <v>19</v>
      </c>
      <c r="F123" s="7">
        <v>93</v>
      </c>
      <c r="G123" s="7">
        <v>255</v>
      </c>
      <c r="H123" s="7">
        <v>12</v>
      </c>
      <c r="I123" s="7">
        <v>95</v>
      </c>
      <c r="J123" s="7">
        <v>630</v>
      </c>
      <c r="K123" s="7">
        <v>79</v>
      </c>
      <c r="L123" s="7">
        <v>87</v>
      </c>
    </row>
    <row r="124" spans="1:12" x14ac:dyDescent="0.2">
      <c r="A124" s="6" t="s">
        <v>26</v>
      </c>
      <c r="B124" s="7">
        <v>33175</v>
      </c>
      <c r="C124" s="7">
        <v>1070</v>
      </c>
      <c r="D124" s="7">
        <v>298</v>
      </c>
      <c r="E124" s="7">
        <v>14</v>
      </c>
      <c r="F124" s="7">
        <v>95</v>
      </c>
      <c r="G124" s="7">
        <v>260</v>
      </c>
      <c r="H124" s="7">
        <v>13</v>
      </c>
      <c r="I124" s="7">
        <v>95</v>
      </c>
      <c r="J124" s="7">
        <v>607</v>
      </c>
      <c r="K124" s="7">
        <v>77</v>
      </c>
      <c r="L124" s="7">
        <v>87</v>
      </c>
    </row>
    <row r="125" spans="1:12" x14ac:dyDescent="0.2">
      <c r="A125" s="6" t="s">
        <v>27</v>
      </c>
      <c r="B125" s="7">
        <v>32806</v>
      </c>
      <c r="C125" s="7">
        <v>1094</v>
      </c>
      <c r="D125" s="7">
        <v>247</v>
      </c>
      <c r="E125" s="7">
        <v>14</v>
      </c>
      <c r="F125" s="7">
        <v>94</v>
      </c>
      <c r="G125" s="7">
        <v>268</v>
      </c>
      <c r="H125" s="7">
        <v>13</v>
      </c>
      <c r="I125" s="7">
        <v>95</v>
      </c>
      <c r="J125" s="7">
        <v>668</v>
      </c>
      <c r="K125" s="7">
        <v>53</v>
      </c>
      <c r="L125" s="7">
        <v>91</v>
      </c>
    </row>
    <row r="126" spans="1:12" x14ac:dyDescent="0.2">
      <c r="A126" s="6" t="s">
        <v>28</v>
      </c>
      <c r="B126" s="7">
        <v>39015</v>
      </c>
      <c r="C126" s="7">
        <v>1259</v>
      </c>
      <c r="D126" s="7">
        <v>249</v>
      </c>
      <c r="E126" s="7">
        <v>21</v>
      </c>
      <c r="F126" s="7">
        <v>91</v>
      </c>
      <c r="G126" s="7">
        <v>247</v>
      </c>
      <c r="H126" s="7">
        <v>19</v>
      </c>
      <c r="I126" s="7">
        <v>92</v>
      </c>
      <c r="J126" s="7">
        <v>635</v>
      </c>
      <c r="K126" s="7">
        <v>92</v>
      </c>
      <c r="L126" s="7">
        <v>85</v>
      </c>
    </row>
    <row r="127" spans="1:12" x14ac:dyDescent="0.2">
      <c r="A127" s="6" t="s">
        <v>29</v>
      </c>
      <c r="B127" s="7">
        <v>43454</v>
      </c>
      <c r="C127" s="7">
        <v>1448</v>
      </c>
      <c r="D127" s="7">
        <v>250</v>
      </c>
      <c r="E127" s="7">
        <v>15</v>
      </c>
      <c r="F127" s="7">
        <v>92</v>
      </c>
      <c r="G127" s="7">
        <v>184</v>
      </c>
      <c r="H127" s="7">
        <v>9</v>
      </c>
      <c r="I127" s="7">
        <v>95</v>
      </c>
      <c r="J127" s="7">
        <v>482</v>
      </c>
      <c r="K127" s="7">
        <v>42</v>
      </c>
      <c r="L127" s="7">
        <v>91</v>
      </c>
    </row>
    <row r="128" spans="1:12" ht="13.5" thickBot="1" x14ac:dyDescent="0.25">
      <c r="A128" s="6" t="s">
        <v>30</v>
      </c>
      <c r="B128" s="7">
        <v>37711</v>
      </c>
      <c r="C128" s="7">
        <v>1216</v>
      </c>
      <c r="D128" s="7">
        <v>185</v>
      </c>
      <c r="E128" s="7">
        <v>12</v>
      </c>
      <c r="F128" s="7">
        <v>94</v>
      </c>
      <c r="G128" s="7">
        <v>189</v>
      </c>
      <c r="H128" s="7">
        <v>10</v>
      </c>
      <c r="I128" s="7">
        <v>95</v>
      </c>
      <c r="J128" s="7">
        <v>636</v>
      </c>
      <c r="K128" s="7">
        <v>65</v>
      </c>
      <c r="L128" s="7">
        <v>90</v>
      </c>
    </row>
    <row r="129" spans="1:12" ht="14.25" thickTop="1" thickBot="1" x14ac:dyDescent="0.25">
      <c r="A129" s="9" t="s">
        <v>53</v>
      </c>
      <c r="B129" s="10">
        <f t="shared" ref="B129:J129" si="12">SUM(B117:B128)</f>
        <v>445856</v>
      </c>
      <c r="C129" s="10">
        <f t="shared" si="12"/>
        <v>14677</v>
      </c>
      <c r="D129" s="10">
        <f t="shared" si="12"/>
        <v>3213</v>
      </c>
      <c r="E129" s="10">
        <f>SUM(E117:E128)</f>
        <v>342</v>
      </c>
      <c r="F129" s="10">
        <f>SUM(F117:F128)</f>
        <v>1065</v>
      </c>
      <c r="G129" s="10">
        <f>SUM(G117:G128)</f>
        <v>3106</v>
      </c>
      <c r="H129" s="10">
        <f>SUM(H117:H128)</f>
        <v>213</v>
      </c>
      <c r="I129" s="10">
        <f>SUM(I117:I128)</f>
        <v>1118</v>
      </c>
      <c r="J129" s="10">
        <f t="shared" si="12"/>
        <v>7756</v>
      </c>
      <c r="K129" s="10">
        <f t="shared" ref="K129:L129" si="13">SUM(K117:K128)</f>
        <v>1124</v>
      </c>
      <c r="L129" s="10">
        <f t="shared" si="13"/>
        <v>1022</v>
      </c>
    </row>
    <row r="130" spans="1:12" ht="14.25" thickTop="1" thickBot="1" x14ac:dyDescent="0.25">
      <c r="A130" s="19" t="s">
        <v>54</v>
      </c>
      <c r="B130" s="12">
        <f t="shared" ref="B130:J130" si="14">AVERAGE(B117:B128)</f>
        <v>37154.666666666664</v>
      </c>
      <c r="C130" s="12">
        <f t="shared" si="14"/>
        <v>1223.0833333333333</v>
      </c>
      <c r="D130" s="12">
        <f t="shared" si="14"/>
        <v>267.75</v>
      </c>
      <c r="E130" s="12">
        <f>AVERAGE(E117:E128)</f>
        <v>28.5</v>
      </c>
      <c r="F130" s="12">
        <f>AVERAGE(F117:F128)</f>
        <v>88.75</v>
      </c>
      <c r="G130" s="12">
        <f>AVERAGE(G117:G128)</f>
        <v>258.83333333333331</v>
      </c>
      <c r="H130" s="12">
        <f>AVERAGE(H117:H128)</f>
        <v>17.75</v>
      </c>
      <c r="I130" s="12">
        <f>AVERAGE(I117:I128)</f>
        <v>93.166666666666671</v>
      </c>
      <c r="J130" s="12">
        <f t="shared" si="14"/>
        <v>646.33333333333337</v>
      </c>
      <c r="K130" s="12">
        <f t="shared" ref="K130:L130" si="15">AVERAGE(K117:K128)</f>
        <v>93.666666666666671</v>
      </c>
      <c r="L130" s="12">
        <f t="shared" si="15"/>
        <v>85.166666666666671</v>
      </c>
    </row>
    <row r="131" spans="1:12" ht="13.5" thickTop="1" x14ac:dyDescent="0.2"/>
    <row r="132" spans="1:12" ht="13.5" thickBot="1" x14ac:dyDescent="0.25"/>
    <row r="133" spans="1:12" ht="13.5" thickTop="1" x14ac:dyDescent="0.2">
      <c r="A133" s="24" t="s">
        <v>5</v>
      </c>
      <c r="B133" s="16" t="s">
        <v>6</v>
      </c>
      <c r="C133" s="16" t="s">
        <v>6</v>
      </c>
      <c r="D133" s="16" t="s">
        <v>37</v>
      </c>
      <c r="E133" s="16" t="s">
        <v>8</v>
      </c>
      <c r="F133" s="28" t="s">
        <v>2</v>
      </c>
      <c r="G133" s="16" t="s">
        <v>9</v>
      </c>
      <c r="H133" s="16" t="s">
        <v>10</v>
      </c>
      <c r="I133" s="28" t="s">
        <v>3</v>
      </c>
      <c r="J133" s="16" t="s">
        <v>11</v>
      </c>
      <c r="K133" s="16" t="s">
        <v>12</v>
      </c>
      <c r="L133" s="28" t="s">
        <v>13</v>
      </c>
    </row>
    <row r="134" spans="1:12" ht="13.5" thickBot="1" x14ac:dyDescent="0.25">
      <c r="A134" s="22" t="s">
        <v>55</v>
      </c>
      <c r="B134" s="17" t="s">
        <v>15</v>
      </c>
      <c r="C134" s="18" t="s">
        <v>16</v>
      </c>
      <c r="D134" s="17" t="s">
        <v>39</v>
      </c>
      <c r="E134" s="17" t="s">
        <v>39</v>
      </c>
      <c r="F134" s="29" t="s">
        <v>52</v>
      </c>
      <c r="G134" s="17" t="s">
        <v>39</v>
      </c>
      <c r="H134" s="17" t="s">
        <v>39</v>
      </c>
      <c r="I134" s="29" t="s">
        <v>52</v>
      </c>
      <c r="J134" s="17" t="s">
        <v>39</v>
      </c>
      <c r="K134" s="17" t="s">
        <v>39</v>
      </c>
      <c r="L134" s="29" t="s">
        <v>52</v>
      </c>
    </row>
    <row r="135" spans="1:12" ht="13.5" thickTop="1" x14ac:dyDescent="0.2">
      <c r="A135" s="6" t="s">
        <v>19</v>
      </c>
      <c r="B135" s="7">
        <v>37529</v>
      </c>
      <c r="C135" s="7">
        <v>1211</v>
      </c>
      <c r="D135" s="7">
        <v>212</v>
      </c>
      <c r="E135" s="7">
        <v>16</v>
      </c>
      <c r="F135" s="7">
        <v>93</v>
      </c>
      <c r="G135" s="7">
        <v>214</v>
      </c>
      <c r="H135" s="7">
        <v>9</v>
      </c>
      <c r="I135" s="7">
        <v>96</v>
      </c>
      <c r="J135" s="7">
        <v>624</v>
      </c>
      <c r="K135" s="7">
        <v>66</v>
      </c>
      <c r="L135" s="7">
        <v>89</v>
      </c>
    </row>
    <row r="136" spans="1:12" x14ac:dyDescent="0.2">
      <c r="A136" s="6" t="s">
        <v>20</v>
      </c>
      <c r="B136" s="7">
        <v>31941</v>
      </c>
      <c r="C136" s="7">
        <v>1101</v>
      </c>
      <c r="D136" s="7">
        <v>236</v>
      </c>
      <c r="E136" s="7">
        <v>39</v>
      </c>
      <c r="F136" s="7">
        <v>80</v>
      </c>
      <c r="G136" s="7">
        <v>273</v>
      </c>
      <c r="H136" s="7">
        <v>19</v>
      </c>
      <c r="I136" s="7">
        <v>92</v>
      </c>
      <c r="J136" s="7">
        <v>683</v>
      </c>
      <c r="K136" s="7">
        <v>109</v>
      </c>
      <c r="L136" s="7">
        <v>82</v>
      </c>
    </row>
    <row r="137" spans="1:12" x14ac:dyDescent="0.2">
      <c r="A137" s="6" t="s">
        <v>21</v>
      </c>
      <c r="B137" s="7">
        <v>41549</v>
      </c>
      <c r="C137" s="7">
        <v>1340</v>
      </c>
      <c r="D137" s="7">
        <v>239</v>
      </c>
      <c r="E137" s="7">
        <v>42</v>
      </c>
      <c r="F137" s="7">
        <v>83</v>
      </c>
      <c r="G137" s="7">
        <v>349</v>
      </c>
      <c r="H137" s="7">
        <v>14</v>
      </c>
      <c r="I137" s="7">
        <v>96</v>
      </c>
      <c r="J137" s="7">
        <v>922</v>
      </c>
      <c r="K137" s="7">
        <v>97</v>
      </c>
      <c r="L137" s="7">
        <v>88</v>
      </c>
    </row>
    <row r="138" spans="1:12" x14ac:dyDescent="0.2">
      <c r="A138" s="6" t="s">
        <v>22</v>
      </c>
      <c r="B138" s="7">
        <v>36912</v>
      </c>
      <c r="C138" s="7">
        <v>1230</v>
      </c>
      <c r="D138" s="7">
        <v>203</v>
      </c>
      <c r="E138" s="7">
        <v>31</v>
      </c>
      <c r="F138" s="7">
        <v>85</v>
      </c>
      <c r="G138" s="7">
        <v>266</v>
      </c>
      <c r="H138" s="7">
        <v>13</v>
      </c>
      <c r="I138" s="7">
        <v>95</v>
      </c>
      <c r="J138" s="7">
        <v>615</v>
      </c>
      <c r="K138" s="7">
        <v>62</v>
      </c>
      <c r="L138" s="7">
        <v>90</v>
      </c>
    </row>
    <row r="139" spans="1:12" x14ac:dyDescent="0.2">
      <c r="A139" s="6" t="s">
        <v>23</v>
      </c>
      <c r="B139" s="7">
        <v>41988</v>
      </c>
      <c r="C139" s="7">
        <v>1354</v>
      </c>
      <c r="D139" s="7">
        <v>220</v>
      </c>
      <c r="E139" s="7">
        <v>35</v>
      </c>
      <c r="F139" s="7">
        <v>83</v>
      </c>
      <c r="G139" s="7">
        <v>321</v>
      </c>
      <c r="H139" s="7">
        <v>16</v>
      </c>
      <c r="I139" s="7">
        <v>95</v>
      </c>
      <c r="J139" s="7">
        <v>694</v>
      </c>
      <c r="K139" s="7">
        <v>83</v>
      </c>
      <c r="L139" s="7">
        <v>88</v>
      </c>
    </row>
    <row r="140" spans="1:12" x14ac:dyDescent="0.2">
      <c r="A140" s="6" t="s">
        <v>24</v>
      </c>
      <c r="B140" s="7">
        <v>39750</v>
      </c>
      <c r="C140" s="7">
        <v>1325</v>
      </c>
      <c r="D140" s="7">
        <v>202</v>
      </c>
      <c r="E140" s="7">
        <v>27</v>
      </c>
      <c r="F140" s="7">
        <v>85</v>
      </c>
      <c r="G140" s="7">
        <v>327</v>
      </c>
      <c r="H140" s="7">
        <v>15</v>
      </c>
      <c r="I140" s="7">
        <v>95</v>
      </c>
      <c r="J140" s="7">
        <v>744</v>
      </c>
      <c r="K140" s="7">
        <v>85</v>
      </c>
      <c r="L140" s="7">
        <v>87</v>
      </c>
    </row>
    <row r="141" spans="1:12" x14ac:dyDescent="0.2">
      <c r="A141" s="6" t="s">
        <v>25</v>
      </c>
      <c r="B141" s="7">
        <v>44376</v>
      </c>
      <c r="C141" s="7">
        <v>1431</v>
      </c>
      <c r="D141" s="7">
        <v>192</v>
      </c>
      <c r="E141" s="7">
        <v>46</v>
      </c>
      <c r="F141" s="7">
        <v>73</v>
      </c>
      <c r="G141" s="7">
        <v>255</v>
      </c>
      <c r="H141" s="7">
        <v>24</v>
      </c>
      <c r="I141" s="7">
        <v>90</v>
      </c>
      <c r="J141" s="7">
        <v>577</v>
      </c>
      <c r="K141" s="7">
        <v>121</v>
      </c>
      <c r="L141" s="7">
        <v>78</v>
      </c>
    </row>
    <row r="142" spans="1:12" x14ac:dyDescent="0.2">
      <c r="A142" s="6" t="s">
        <v>26</v>
      </c>
      <c r="B142" s="7">
        <v>44254</v>
      </c>
      <c r="C142" s="7">
        <v>1428</v>
      </c>
      <c r="D142" s="7">
        <v>147</v>
      </c>
      <c r="E142" s="7">
        <v>30</v>
      </c>
      <c r="F142" s="7">
        <v>79</v>
      </c>
      <c r="G142" s="7">
        <v>278</v>
      </c>
      <c r="H142" s="7">
        <v>14</v>
      </c>
      <c r="I142" s="7">
        <v>95</v>
      </c>
      <c r="J142" s="7">
        <v>571</v>
      </c>
      <c r="K142" s="7">
        <v>118</v>
      </c>
      <c r="L142" s="7">
        <v>79</v>
      </c>
    </row>
    <row r="143" spans="1:12" x14ac:dyDescent="0.2">
      <c r="A143" s="6" t="s">
        <v>27</v>
      </c>
      <c r="B143" s="7">
        <v>44949</v>
      </c>
      <c r="C143" s="7">
        <v>1498</v>
      </c>
      <c r="D143" s="7">
        <v>184</v>
      </c>
      <c r="E143" s="7">
        <v>43</v>
      </c>
      <c r="F143" s="7">
        <v>72</v>
      </c>
      <c r="G143" s="7">
        <v>228</v>
      </c>
      <c r="H143" s="7">
        <v>14</v>
      </c>
      <c r="I143" s="7">
        <v>94</v>
      </c>
      <c r="J143" s="7">
        <v>455</v>
      </c>
      <c r="K143" s="7">
        <v>80</v>
      </c>
      <c r="L143" s="7">
        <v>82</v>
      </c>
    </row>
    <row r="144" spans="1:12" x14ac:dyDescent="0.2">
      <c r="A144" s="6" t="s">
        <v>28</v>
      </c>
      <c r="B144" s="7">
        <v>47941</v>
      </c>
      <c r="C144" s="7">
        <v>1546</v>
      </c>
      <c r="D144" s="7">
        <v>176</v>
      </c>
      <c r="E144" s="7">
        <v>33</v>
      </c>
      <c r="F144" s="7">
        <v>81</v>
      </c>
      <c r="G144" s="7">
        <v>242</v>
      </c>
      <c r="H144" s="7">
        <v>13</v>
      </c>
      <c r="I144" s="7">
        <v>95</v>
      </c>
      <c r="J144" s="7">
        <v>536</v>
      </c>
      <c r="K144" s="7">
        <v>98</v>
      </c>
      <c r="L144" s="7">
        <v>82</v>
      </c>
    </row>
    <row r="145" spans="1:12" x14ac:dyDescent="0.2">
      <c r="A145" s="6" t="s">
        <v>29</v>
      </c>
      <c r="B145" s="7">
        <v>41513</v>
      </c>
      <c r="C145" s="7">
        <v>1384</v>
      </c>
      <c r="D145" s="7">
        <v>236</v>
      </c>
      <c r="E145" s="7">
        <v>46</v>
      </c>
      <c r="F145" s="7">
        <v>80</v>
      </c>
      <c r="G145" s="7">
        <v>281</v>
      </c>
      <c r="H145" s="7">
        <v>18</v>
      </c>
      <c r="I145" s="7">
        <v>94</v>
      </c>
      <c r="J145" s="7">
        <v>598</v>
      </c>
      <c r="K145" s="7">
        <v>98</v>
      </c>
      <c r="L145" s="7">
        <v>84</v>
      </c>
    </row>
    <row r="146" spans="1:12" ht="13.5" thickBot="1" x14ac:dyDescent="0.25">
      <c r="A146" s="6" t="s">
        <v>30</v>
      </c>
      <c r="B146" s="7">
        <v>43240</v>
      </c>
      <c r="C146" s="7">
        <v>1395</v>
      </c>
      <c r="D146" s="7">
        <v>202</v>
      </c>
      <c r="E146" s="7">
        <v>33</v>
      </c>
      <c r="F146" s="7">
        <v>83</v>
      </c>
      <c r="G146" s="7">
        <v>265</v>
      </c>
      <c r="H146" s="7">
        <v>17</v>
      </c>
      <c r="I146" s="7">
        <v>93</v>
      </c>
      <c r="J146" s="7">
        <v>596</v>
      </c>
      <c r="K146" s="7">
        <v>95</v>
      </c>
      <c r="L146" s="7">
        <v>84</v>
      </c>
    </row>
    <row r="147" spans="1:12" ht="14.25" thickTop="1" thickBot="1" x14ac:dyDescent="0.25">
      <c r="A147" s="9" t="s">
        <v>56</v>
      </c>
      <c r="B147" s="10">
        <f t="shared" ref="B147:J147" si="16">SUM(B135:B146)</f>
        <v>495942</v>
      </c>
      <c r="C147" s="10">
        <f t="shared" si="16"/>
        <v>16243</v>
      </c>
      <c r="D147" s="10">
        <f t="shared" si="16"/>
        <v>2449</v>
      </c>
      <c r="E147" s="10">
        <f>SUM(E135:E146)</f>
        <v>421</v>
      </c>
      <c r="F147" s="10">
        <f>SUM(F135:F146)</f>
        <v>977</v>
      </c>
      <c r="G147" s="10">
        <f>SUM(G135:G146)</f>
        <v>3299</v>
      </c>
      <c r="H147" s="10">
        <f>SUM(H135:H146)</f>
        <v>186</v>
      </c>
      <c r="I147" s="10">
        <f>SUM(I135:I146)</f>
        <v>1130</v>
      </c>
      <c r="J147" s="10">
        <f t="shared" si="16"/>
        <v>7615</v>
      </c>
      <c r="K147" s="10">
        <f>SUM(K135:K146)</f>
        <v>1112</v>
      </c>
      <c r="L147" s="10">
        <f>SUM(L135:L146)</f>
        <v>1013</v>
      </c>
    </row>
    <row r="148" spans="1:12" ht="14.25" thickTop="1" thickBot="1" x14ac:dyDescent="0.25">
      <c r="A148" s="19" t="s">
        <v>57</v>
      </c>
      <c r="B148" s="12">
        <f t="shared" ref="B148:J148" si="17">AVERAGE(B135:B146)</f>
        <v>41328.5</v>
      </c>
      <c r="C148" s="12">
        <f t="shared" si="17"/>
        <v>1353.5833333333333</v>
      </c>
      <c r="D148" s="12">
        <f t="shared" si="17"/>
        <v>204.08333333333334</v>
      </c>
      <c r="E148" s="12">
        <f>AVERAGE(E135:E146)</f>
        <v>35.083333333333336</v>
      </c>
      <c r="F148" s="12">
        <f>AVERAGE(F135:F146)</f>
        <v>81.416666666666671</v>
      </c>
      <c r="G148" s="12">
        <f>AVERAGE(G135:G146)</f>
        <v>274.91666666666669</v>
      </c>
      <c r="H148" s="12">
        <f>AVERAGE(H135:H146)</f>
        <v>15.5</v>
      </c>
      <c r="I148" s="12">
        <f>AVERAGE(I135:I146)</f>
        <v>94.166666666666671</v>
      </c>
      <c r="J148" s="12">
        <f t="shared" si="17"/>
        <v>634.58333333333337</v>
      </c>
      <c r="K148" s="12">
        <f t="shared" ref="K148:L148" si="18">AVERAGE(K135:K146)</f>
        <v>92.666666666666671</v>
      </c>
      <c r="L148" s="12">
        <f t="shared" si="18"/>
        <v>84.416666666666671</v>
      </c>
    </row>
    <row r="149" spans="1:12" ht="13.5" thickTop="1" x14ac:dyDescent="0.2"/>
    <row r="150" spans="1:12" ht="13.5" thickBot="1" x14ac:dyDescent="0.25"/>
    <row r="151" spans="1:12" ht="13.5" thickTop="1" x14ac:dyDescent="0.2">
      <c r="A151" s="24" t="s">
        <v>5</v>
      </c>
      <c r="B151" s="16" t="s">
        <v>6</v>
      </c>
      <c r="C151" s="16" t="s">
        <v>6</v>
      </c>
      <c r="D151" s="16" t="s">
        <v>37</v>
      </c>
      <c r="E151" s="16" t="s">
        <v>8</v>
      </c>
      <c r="F151" s="28" t="s">
        <v>2</v>
      </c>
      <c r="G151" s="16" t="s">
        <v>9</v>
      </c>
      <c r="H151" s="16" t="s">
        <v>10</v>
      </c>
      <c r="I151" s="28" t="s">
        <v>3</v>
      </c>
      <c r="J151" s="16" t="s">
        <v>11</v>
      </c>
      <c r="K151" s="16" t="s">
        <v>12</v>
      </c>
      <c r="L151" s="28" t="s">
        <v>13</v>
      </c>
    </row>
    <row r="152" spans="1:12" ht="13.5" thickBot="1" x14ac:dyDescent="0.25">
      <c r="A152" s="22" t="s">
        <v>58</v>
      </c>
      <c r="B152" s="17" t="s">
        <v>15</v>
      </c>
      <c r="C152" s="18" t="s">
        <v>16</v>
      </c>
      <c r="D152" s="17" t="s">
        <v>39</v>
      </c>
      <c r="E152" s="17" t="s">
        <v>39</v>
      </c>
      <c r="F152" s="29" t="s">
        <v>52</v>
      </c>
      <c r="G152" s="17" t="s">
        <v>39</v>
      </c>
      <c r="H152" s="17" t="s">
        <v>39</v>
      </c>
      <c r="I152" s="29" t="s">
        <v>52</v>
      </c>
      <c r="J152" s="17" t="s">
        <v>39</v>
      </c>
      <c r="K152" s="17" t="s">
        <v>39</v>
      </c>
      <c r="L152" s="29" t="s">
        <v>52</v>
      </c>
    </row>
    <row r="153" spans="1:12" ht="13.5" thickTop="1" x14ac:dyDescent="0.2">
      <c r="A153" s="6" t="s">
        <v>19</v>
      </c>
      <c r="B153" s="7">
        <v>36817</v>
      </c>
      <c r="C153" s="7">
        <v>1188</v>
      </c>
      <c r="D153" s="7">
        <v>303</v>
      </c>
      <c r="E153" s="7">
        <v>48</v>
      </c>
      <c r="F153" s="7">
        <v>83</v>
      </c>
      <c r="G153" s="7">
        <v>346</v>
      </c>
      <c r="H153" s="7">
        <v>25</v>
      </c>
      <c r="I153" s="7">
        <v>93</v>
      </c>
      <c r="J153" s="7">
        <v>756</v>
      </c>
      <c r="K153" s="7">
        <v>137</v>
      </c>
      <c r="L153" s="7">
        <v>82</v>
      </c>
    </row>
    <row r="154" spans="1:12" x14ac:dyDescent="0.2">
      <c r="A154" s="6" t="s">
        <v>20</v>
      </c>
      <c r="B154" s="7">
        <v>35472</v>
      </c>
      <c r="C154" s="7">
        <v>1267</v>
      </c>
      <c r="D154" s="7">
        <v>223</v>
      </c>
      <c r="E154" s="7">
        <v>90</v>
      </c>
      <c r="F154" s="7">
        <v>59</v>
      </c>
      <c r="G154" s="7">
        <v>323</v>
      </c>
      <c r="H154" s="7">
        <v>45</v>
      </c>
      <c r="I154" s="7">
        <v>86</v>
      </c>
      <c r="J154" s="7">
        <v>716</v>
      </c>
      <c r="K154" s="7">
        <v>175</v>
      </c>
      <c r="L154" s="7">
        <v>75</v>
      </c>
    </row>
    <row r="155" spans="1:12" x14ac:dyDescent="0.2">
      <c r="A155" s="6" t="s">
        <v>21</v>
      </c>
      <c r="B155" s="7">
        <v>38985</v>
      </c>
      <c r="C155" s="7">
        <v>1258</v>
      </c>
      <c r="D155" s="7">
        <v>309</v>
      </c>
      <c r="E155" s="7">
        <v>85</v>
      </c>
      <c r="F155" s="7">
        <v>72</v>
      </c>
      <c r="G155" s="7">
        <v>406</v>
      </c>
      <c r="H155" s="7">
        <v>64</v>
      </c>
      <c r="I155" s="7">
        <v>84</v>
      </c>
      <c r="J155" s="7">
        <v>846</v>
      </c>
      <c r="K155" s="7">
        <v>209</v>
      </c>
      <c r="L155" s="7">
        <v>75</v>
      </c>
    </row>
    <row r="156" spans="1:12" x14ac:dyDescent="0.2">
      <c r="A156" s="6" t="s">
        <v>22</v>
      </c>
      <c r="B156" s="7">
        <v>44109</v>
      </c>
      <c r="C156" s="7">
        <v>1470</v>
      </c>
      <c r="D156" s="7">
        <v>206</v>
      </c>
      <c r="E156" s="7">
        <v>77</v>
      </c>
      <c r="F156" s="7">
        <v>62</v>
      </c>
      <c r="G156" s="7">
        <v>282</v>
      </c>
      <c r="H156" s="7">
        <v>69</v>
      </c>
      <c r="I156" s="7">
        <v>75</v>
      </c>
      <c r="J156" s="7">
        <v>642</v>
      </c>
      <c r="K156" s="7">
        <v>255</v>
      </c>
      <c r="L156" s="7">
        <v>60</v>
      </c>
    </row>
    <row r="157" spans="1:12" x14ac:dyDescent="0.2">
      <c r="A157" s="6" t="s">
        <v>23</v>
      </c>
      <c r="B157" s="7">
        <v>41005</v>
      </c>
      <c r="C157" s="7">
        <v>1323</v>
      </c>
      <c r="D157" s="7">
        <v>348</v>
      </c>
      <c r="E157" s="7">
        <v>74</v>
      </c>
      <c r="F157" s="7">
        <v>60</v>
      </c>
      <c r="G157" s="7">
        <v>309</v>
      </c>
      <c r="H157" s="7">
        <v>47</v>
      </c>
      <c r="I157" s="7">
        <v>85</v>
      </c>
      <c r="J157" s="7">
        <v>789</v>
      </c>
      <c r="K157" s="7">
        <v>173</v>
      </c>
      <c r="L157" s="7">
        <v>80</v>
      </c>
    </row>
    <row r="158" spans="1:12" x14ac:dyDescent="0.2">
      <c r="A158" s="6" t="s">
        <v>24</v>
      </c>
      <c r="B158" s="7">
        <v>38561</v>
      </c>
      <c r="C158" s="7">
        <v>1285</v>
      </c>
      <c r="D158" s="7">
        <v>179</v>
      </c>
      <c r="E158" s="7">
        <v>54</v>
      </c>
      <c r="F158" s="7">
        <v>64</v>
      </c>
      <c r="G158" s="7">
        <v>235</v>
      </c>
      <c r="H158" s="7">
        <v>37</v>
      </c>
      <c r="I158" s="7">
        <v>82</v>
      </c>
      <c r="J158" s="7">
        <v>535</v>
      </c>
      <c r="K158" s="7">
        <v>155</v>
      </c>
      <c r="L158" s="7">
        <v>70</v>
      </c>
    </row>
    <row r="159" spans="1:12" x14ac:dyDescent="0.2">
      <c r="A159" s="6" t="s">
        <v>25</v>
      </c>
      <c r="B159" s="7">
        <v>40884</v>
      </c>
      <c r="C159" s="7">
        <v>1319</v>
      </c>
      <c r="D159" s="7">
        <v>148</v>
      </c>
      <c r="E159" s="7">
        <v>15</v>
      </c>
      <c r="F159" s="7">
        <v>88</v>
      </c>
      <c r="G159" s="7">
        <v>229</v>
      </c>
      <c r="H159" s="7">
        <v>7</v>
      </c>
      <c r="I159" s="7">
        <v>97</v>
      </c>
      <c r="J159" s="7">
        <v>489</v>
      </c>
      <c r="K159" s="7">
        <v>81</v>
      </c>
      <c r="L159" s="7">
        <v>80</v>
      </c>
    </row>
    <row r="160" spans="1:12" x14ac:dyDescent="0.2">
      <c r="A160" s="6" t="s">
        <v>26</v>
      </c>
      <c r="B160" s="7">
        <v>37949</v>
      </c>
      <c r="C160" s="7">
        <v>1224</v>
      </c>
      <c r="D160" s="7">
        <v>251</v>
      </c>
      <c r="E160" s="7">
        <v>27</v>
      </c>
      <c r="F160" s="7">
        <v>82</v>
      </c>
      <c r="G160" s="7">
        <v>247</v>
      </c>
      <c r="H160" s="7">
        <v>12</v>
      </c>
      <c r="I160" s="7">
        <v>95</v>
      </c>
      <c r="J160" s="7">
        <v>535</v>
      </c>
      <c r="K160" s="7">
        <v>76</v>
      </c>
      <c r="L160" s="7">
        <v>81</v>
      </c>
    </row>
    <row r="161" spans="1:12" x14ac:dyDescent="0.2">
      <c r="A161" s="6" t="s">
        <v>27</v>
      </c>
      <c r="B161" s="7">
        <v>38975</v>
      </c>
      <c r="C161" s="7">
        <v>1299</v>
      </c>
      <c r="D161" s="7">
        <v>204</v>
      </c>
      <c r="E161" s="7">
        <v>18</v>
      </c>
      <c r="F161" s="7">
        <v>88</v>
      </c>
      <c r="G161" s="7">
        <v>242</v>
      </c>
      <c r="H161" s="7">
        <v>15</v>
      </c>
      <c r="I161" s="7">
        <v>94</v>
      </c>
      <c r="J161" s="7">
        <v>741</v>
      </c>
      <c r="K161" s="7">
        <v>98</v>
      </c>
      <c r="L161" s="7">
        <v>86</v>
      </c>
    </row>
    <row r="162" spans="1:12" x14ac:dyDescent="0.2">
      <c r="A162" s="6" t="s">
        <v>28</v>
      </c>
      <c r="B162" s="7">
        <v>39968</v>
      </c>
      <c r="C162" s="7">
        <v>1289</v>
      </c>
      <c r="D162" s="7">
        <v>245</v>
      </c>
      <c r="E162" s="7">
        <v>31</v>
      </c>
      <c r="F162" s="7">
        <v>84</v>
      </c>
      <c r="G162" s="7">
        <v>311</v>
      </c>
      <c r="H162" s="7">
        <v>20</v>
      </c>
      <c r="I162" s="7">
        <v>93</v>
      </c>
      <c r="J162" s="7">
        <v>645</v>
      </c>
      <c r="K162" s="7">
        <v>84</v>
      </c>
      <c r="L162" s="7">
        <v>87</v>
      </c>
    </row>
    <row r="163" spans="1:12" x14ac:dyDescent="0.2">
      <c r="A163" s="6" t="s">
        <v>29</v>
      </c>
      <c r="B163" s="7">
        <v>42234</v>
      </c>
      <c r="C163" s="7">
        <v>1408</v>
      </c>
      <c r="D163" s="7">
        <v>228</v>
      </c>
      <c r="E163" s="7">
        <v>28</v>
      </c>
      <c r="F163" s="7">
        <v>84</v>
      </c>
      <c r="G163" s="7">
        <v>261</v>
      </c>
      <c r="H163" s="7">
        <v>21</v>
      </c>
      <c r="I163" s="7">
        <v>92</v>
      </c>
      <c r="J163" s="7">
        <v>583</v>
      </c>
      <c r="K163" s="7">
        <v>130</v>
      </c>
      <c r="L163" s="7">
        <v>76</v>
      </c>
    </row>
    <row r="164" spans="1:12" ht="13.5" thickBot="1" x14ac:dyDescent="0.25">
      <c r="A164" s="6" t="s">
        <v>30</v>
      </c>
      <c r="B164" s="7">
        <v>39979</v>
      </c>
      <c r="C164" s="7">
        <v>1290</v>
      </c>
      <c r="D164" s="7">
        <v>324</v>
      </c>
      <c r="E164" s="7">
        <v>57</v>
      </c>
      <c r="F164" s="7">
        <v>82</v>
      </c>
      <c r="G164" s="7">
        <v>379</v>
      </c>
      <c r="H164" s="7">
        <v>31</v>
      </c>
      <c r="I164" s="7">
        <v>92</v>
      </c>
      <c r="J164" s="7">
        <v>812</v>
      </c>
      <c r="K164" s="7">
        <v>203</v>
      </c>
      <c r="L164" s="7">
        <v>75</v>
      </c>
    </row>
    <row r="165" spans="1:12" ht="14.25" thickTop="1" thickBot="1" x14ac:dyDescent="0.25">
      <c r="A165" s="9" t="s">
        <v>59</v>
      </c>
      <c r="B165" s="10">
        <f t="shared" ref="B165:J165" si="19">SUM(B153:B164)</f>
        <v>474938</v>
      </c>
      <c r="C165" s="10">
        <f t="shared" si="19"/>
        <v>15620</v>
      </c>
      <c r="D165" s="10">
        <f t="shared" si="19"/>
        <v>2968</v>
      </c>
      <c r="E165" s="10">
        <f>SUM(E153:E164)</f>
        <v>604</v>
      </c>
      <c r="F165" s="10">
        <f>SUM(F153:F164)</f>
        <v>908</v>
      </c>
      <c r="G165" s="10">
        <f>SUM(G153:G164)</f>
        <v>3570</v>
      </c>
      <c r="H165" s="10">
        <f>SUM(H153:H164)</f>
        <v>393</v>
      </c>
      <c r="I165" s="10">
        <f>SUM(I153:I164)</f>
        <v>1068</v>
      </c>
      <c r="J165" s="10">
        <f t="shared" si="19"/>
        <v>8089</v>
      </c>
      <c r="K165" s="10">
        <f>SUM(K153:K164)</f>
        <v>1776</v>
      </c>
      <c r="L165" s="10">
        <f>SUM(L153:L164)</f>
        <v>927</v>
      </c>
    </row>
    <row r="166" spans="1:12" ht="14.25" thickTop="1" thickBot="1" x14ac:dyDescent="0.25">
      <c r="A166" s="19" t="s">
        <v>60</v>
      </c>
      <c r="B166" s="12">
        <f t="shared" ref="B166:J166" si="20">AVERAGE(B153:B164)</f>
        <v>39578.166666666664</v>
      </c>
      <c r="C166" s="12">
        <f t="shared" si="20"/>
        <v>1301.6666666666667</v>
      </c>
      <c r="D166" s="12">
        <f t="shared" si="20"/>
        <v>247.33333333333334</v>
      </c>
      <c r="E166" s="12">
        <f>AVERAGE(E153:E164)</f>
        <v>50.333333333333336</v>
      </c>
      <c r="F166" s="12">
        <f>AVERAGE(F153:F164)</f>
        <v>75.666666666666671</v>
      </c>
      <c r="G166" s="12">
        <f>AVERAGE(G153:G164)</f>
        <v>297.5</v>
      </c>
      <c r="H166" s="12">
        <f>AVERAGE(H153:H164)</f>
        <v>32.75</v>
      </c>
      <c r="I166" s="12">
        <f>AVERAGE(I153:I164)</f>
        <v>89</v>
      </c>
      <c r="J166" s="12">
        <f t="shared" si="20"/>
        <v>674.08333333333337</v>
      </c>
      <c r="K166" s="12">
        <f t="shared" ref="K166:L166" si="21">AVERAGE(K153:K164)</f>
        <v>148</v>
      </c>
      <c r="L166" s="12">
        <f t="shared" si="21"/>
        <v>77.25</v>
      </c>
    </row>
    <row r="167" spans="1:12" ht="13.5" thickTop="1" x14ac:dyDescent="0.2"/>
    <row r="169" spans="1:12" ht="13.5" thickBot="1" x14ac:dyDescent="0.25"/>
    <row r="170" spans="1:12" ht="13.5" thickTop="1" x14ac:dyDescent="0.2">
      <c r="A170" s="24" t="s">
        <v>5</v>
      </c>
      <c r="B170" s="16" t="s">
        <v>6</v>
      </c>
      <c r="C170" s="16" t="s">
        <v>6</v>
      </c>
      <c r="D170" s="16" t="s">
        <v>37</v>
      </c>
      <c r="E170" s="16" t="s">
        <v>8</v>
      </c>
      <c r="F170" s="28" t="s">
        <v>2</v>
      </c>
      <c r="G170" s="16" t="s">
        <v>9</v>
      </c>
      <c r="H170" s="16" t="s">
        <v>10</v>
      </c>
      <c r="I170" s="28" t="s">
        <v>3</v>
      </c>
      <c r="J170" s="16" t="s">
        <v>11</v>
      </c>
      <c r="K170" s="16" t="s">
        <v>12</v>
      </c>
      <c r="L170" s="28" t="s">
        <v>13</v>
      </c>
    </row>
    <row r="171" spans="1:12" ht="13.5" thickBot="1" x14ac:dyDescent="0.25">
      <c r="A171" s="22" t="s">
        <v>61</v>
      </c>
      <c r="B171" s="17" t="s">
        <v>15</v>
      </c>
      <c r="C171" s="18" t="s">
        <v>16</v>
      </c>
      <c r="D171" s="17" t="s">
        <v>39</v>
      </c>
      <c r="E171" s="17" t="s">
        <v>39</v>
      </c>
      <c r="F171" s="29" t="s">
        <v>52</v>
      </c>
      <c r="G171" s="17" t="s">
        <v>39</v>
      </c>
      <c r="H171" s="17" t="s">
        <v>39</v>
      </c>
      <c r="I171" s="29" t="s">
        <v>52</v>
      </c>
      <c r="J171" s="17" t="s">
        <v>39</v>
      </c>
      <c r="K171" s="17" t="s">
        <v>39</v>
      </c>
      <c r="L171" s="29" t="s">
        <v>52</v>
      </c>
    </row>
    <row r="172" spans="1:12" ht="13.5" thickTop="1" x14ac:dyDescent="0.2">
      <c r="A172" s="6" t="s">
        <v>19</v>
      </c>
      <c r="B172" s="7">
        <v>48467</v>
      </c>
      <c r="C172" s="7">
        <v>1563</v>
      </c>
      <c r="D172" s="7">
        <v>225</v>
      </c>
      <c r="E172" s="7">
        <v>38</v>
      </c>
      <c r="F172" s="7">
        <v>82</v>
      </c>
      <c r="G172" s="7">
        <v>504</v>
      </c>
      <c r="H172" s="7">
        <v>21</v>
      </c>
      <c r="I172" s="7">
        <v>95</v>
      </c>
      <c r="J172" s="7">
        <v>516</v>
      </c>
      <c r="K172" s="7">
        <v>113</v>
      </c>
      <c r="L172" s="7">
        <v>74</v>
      </c>
    </row>
    <row r="173" spans="1:12" x14ac:dyDescent="0.2">
      <c r="A173" s="6" t="s">
        <v>20</v>
      </c>
      <c r="B173" s="7">
        <v>37682</v>
      </c>
      <c r="C173" s="7">
        <v>1346</v>
      </c>
      <c r="D173" s="7">
        <v>294</v>
      </c>
      <c r="E173" s="7">
        <v>40</v>
      </c>
      <c r="F173" s="7">
        <v>86</v>
      </c>
      <c r="G173" s="7">
        <v>467</v>
      </c>
      <c r="H173" s="7">
        <v>28</v>
      </c>
      <c r="I173" s="7">
        <v>93</v>
      </c>
      <c r="J173" s="7">
        <v>837</v>
      </c>
      <c r="K173" s="7">
        <v>122</v>
      </c>
      <c r="L173" s="7">
        <v>84</v>
      </c>
    </row>
    <row r="174" spans="1:12" x14ac:dyDescent="0.2">
      <c r="A174" s="6" t="s">
        <v>21</v>
      </c>
      <c r="B174" s="7">
        <v>39531</v>
      </c>
      <c r="C174" s="7">
        <v>1275</v>
      </c>
      <c r="D174" s="7">
        <v>227</v>
      </c>
      <c r="E174" s="7">
        <v>45</v>
      </c>
      <c r="F174" s="7">
        <v>79</v>
      </c>
      <c r="G174" s="7">
        <v>351</v>
      </c>
      <c r="H174" s="7">
        <v>22</v>
      </c>
      <c r="I174" s="7">
        <v>94</v>
      </c>
      <c r="J174" s="7">
        <v>677</v>
      </c>
      <c r="K174" s="7">
        <v>128</v>
      </c>
      <c r="L174" s="7">
        <v>81</v>
      </c>
    </row>
    <row r="175" spans="1:12" x14ac:dyDescent="0.2">
      <c r="A175" s="6" t="s">
        <v>22</v>
      </c>
      <c r="B175" s="7">
        <v>37245</v>
      </c>
      <c r="C175" s="7">
        <v>1242</v>
      </c>
      <c r="D175" s="7">
        <v>260</v>
      </c>
      <c r="E175" s="7">
        <v>31</v>
      </c>
      <c r="F175" s="7">
        <v>88</v>
      </c>
      <c r="G175" s="7">
        <v>271</v>
      </c>
      <c r="H175" s="7">
        <v>22</v>
      </c>
      <c r="I175" s="7">
        <v>92</v>
      </c>
      <c r="J175" s="7">
        <v>571</v>
      </c>
      <c r="K175" s="7">
        <v>117</v>
      </c>
      <c r="L175" s="7">
        <v>79</v>
      </c>
    </row>
    <row r="176" spans="1:12" x14ac:dyDescent="0.2">
      <c r="A176" s="6" t="s">
        <v>23</v>
      </c>
      <c r="B176" s="7">
        <v>41356</v>
      </c>
      <c r="C176" s="7">
        <v>1379</v>
      </c>
      <c r="D176" s="7">
        <v>199</v>
      </c>
      <c r="E176" s="7">
        <v>22</v>
      </c>
      <c r="F176" s="7">
        <v>90</v>
      </c>
      <c r="G176" s="7">
        <v>207</v>
      </c>
      <c r="H176" s="7">
        <v>16</v>
      </c>
      <c r="I176" s="7">
        <v>92</v>
      </c>
      <c r="J176" s="7">
        <v>609</v>
      </c>
      <c r="K176" s="7">
        <v>104</v>
      </c>
      <c r="L176" s="7">
        <v>82</v>
      </c>
    </row>
    <row r="177" spans="1:12" x14ac:dyDescent="0.2">
      <c r="A177" s="6" t="s">
        <v>24</v>
      </c>
      <c r="B177" s="7">
        <v>36617</v>
      </c>
      <c r="C177" s="7">
        <v>1181</v>
      </c>
      <c r="D177" s="7">
        <v>257</v>
      </c>
      <c r="E177" s="7">
        <v>30</v>
      </c>
      <c r="F177" s="7">
        <v>87</v>
      </c>
      <c r="G177" s="7">
        <v>290</v>
      </c>
      <c r="H177" s="7">
        <v>19</v>
      </c>
      <c r="I177" s="7">
        <v>93</v>
      </c>
      <c r="J177" s="7">
        <v>648</v>
      </c>
      <c r="K177" s="7">
        <v>99</v>
      </c>
      <c r="L177" s="7">
        <v>84</v>
      </c>
    </row>
    <row r="178" spans="1:12" x14ac:dyDescent="0.2">
      <c r="A178" s="6" t="s">
        <v>25</v>
      </c>
      <c r="B178" s="7">
        <v>37146</v>
      </c>
      <c r="C178" s="7">
        <v>1198</v>
      </c>
      <c r="D178" s="7">
        <v>217</v>
      </c>
      <c r="E178" s="7">
        <v>35</v>
      </c>
      <c r="F178" s="7">
        <v>84</v>
      </c>
      <c r="G178" s="7">
        <v>296</v>
      </c>
      <c r="H178" s="7">
        <v>22</v>
      </c>
      <c r="I178" s="7">
        <v>92</v>
      </c>
      <c r="J178" s="7">
        <v>644</v>
      </c>
      <c r="K178" s="7">
        <v>104</v>
      </c>
      <c r="L178" s="7">
        <v>83</v>
      </c>
    </row>
    <row r="179" spans="1:12" x14ac:dyDescent="0.2">
      <c r="A179" s="6" t="s">
        <v>26</v>
      </c>
      <c r="B179" s="7">
        <v>31659</v>
      </c>
      <c r="C179" s="7">
        <v>1021</v>
      </c>
      <c r="D179" s="7">
        <v>224</v>
      </c>
      <c r="E179" s="7">
        <v>25</v>
      </c>
      <c r="F179" s="7">
        <v>88</v>
      </c>
      <c r="G179" s="7">
        <v>403</v>
      </c>
      <c r="H179" s="7">
        <v>22</v>
      </c>
      <c r="I179" s="7">
        <v>94</v>
      </c>
      <c r="J179" s="7">
        <v>754</v>
      </c>
      <c r="K179" s="7">
        <v>72</v>
      </c>
      <c r="L179" s="7">
        <v>90</v>
      </c>
    </row>
    <row r="180" spans="1:12" x14ac:dyDescent="0.2">
      <c r="A180" s="6" t="s">
        <v>27</v>
      </c>
      <c r="B180" s="7">
        <v>38096</v>
      </c>
      <c r="C180" s="7">
        <v>1270</v>
      </c>
      <c r="D180" s="7">
        <v>187</v>
      </c>
      <c r="E180" s="7">
        <v>22</v>
      </c>
      <c r="F180" s="7">
        <v>83</v>
      </c>
      <c r="G180" s="7">
        <v>270</v>
      </c>
      <c r="H180" s="7">
        <v>17</v>
      </c>
      <c r="I180" s="7">
        <v>93</v>
      </c>
      <c r="J180" s="7">
        <v>608</v>
      </c>
      <c r="K180" s="7">
        <v>90</v>
      </c>
      <c r="L180" s="7">
        <v>83</v>
      </c>
    </row>
    <row r="181" spans="1:12" x14ac:dyDescent="0.2">
      <c r="A181" s="6" t="s">
        <v>28</v>
      </c>
      <c r="B181" s="7">
        <v>30607</v>
      </c>
      <c r="C181" s="7">
        <v>987</v>
      </c>
      <c r="D181" s="7">
        <v>213</v>
      </c>
      <c r="E181" s="7">
        <v>28</v>
      </c>
      <c r="F181" s="7">
        <v>87</v>
      </c>
      <c r="G181" s="7">
        <v>241</v>
      </c>
      <c r="H181" s="7">
        <v>17</v>
      </c>
      <c r="I181" s="7">
        <v>92</v>
      </c>
      <c r="J181" s="7">
        <v>570</v>
      </c>
      <c r="K181" s="7">
        <v>115</v>
      </c>
      <c r="L181" s="7">
        <v>79</v>
      </c>
    </row>
    <row r="182" spans="1:12" x14ac:dyDescent="0.2">
      <c r="A182" s="6" t="s">
        <v>29</v>
      </c>
      <c r="B182" s="7">
        <v>39391</v>
      </c>
      <c r="C182" s="7">
        <v>1313</v>
      </c>
      <c r="D182" s="7">
        <v>255</v>
      </c>
      <c r="E182" s="7">
        <v>33</v>
      </c>
      <c r="F182" s="7">
        <v>87</v>
      </c>
      <c r="G182" s="7">
        <v>242</v>
      </c>
      <c r="H182" s="7">
        <v>26</v>
      </c>
      <c r="I182" s="7">
        <v>89</v>
      </c>
      <c r="J182" s="7">
        <v>622</v>
      </c>
      <c r="K182" s="7">
        <v>126</v>
      </c>
      <c r="L182" s="7">
        <v>80</v>
      </c>
    </row>
    <row r="183" spans="1:12" ht="13.5" thickBot="1" x14ac:dyDescent="0.25">
      <c r="A183" s="6" t="s">
        <v>30</v>
      </c>
      <c r="B183" s="7">
        <v>37325</v>
      </c>
      <c r="C183" s="7">
        <v>1204</v>
      </c>
      <c r="D183" s="7">
        <v>274</v>
      </c>
      <c r="E183" s="7">
        <v>39</v>
      </c>
      <c r="F183" s="7">
        <v>86</v>
      </c>
      <c r="G183" s="7">
        <v>333</v>
      </c>
      <c r="H183" s="7">
        <v>34</v>
      </c>
      <c r="I183" s="7">
        <v>90</v>
      </c>
      <c r="J183" s="7">
        <v>721</v>
      </c>
      <c r="K183" s="7">
        <v>129</v>
      </c>
      <c r="L183" s="7">
        <v>82</v>
      </c>
    </row>
    <row r="184" spans="1:12" ht="14.25" thickTop="1" thickBot="1" x14ac:dyDescent="0.25">
      <c r="A184" s="9" t="s">
        <v>62</v>
      </c>
      <c r="B184" s="10">
        <f t="shared" ref="B184:J184" si="22">SUM(B172:B183)</f>
        <v>455122</v>
      </c>
      <c r="C184" s="10">
        <f t="shared" si="22"/>
        <v>14979</v>
      </c>
      <c r="D184" s="10">
        <f t="shared" si="22"/>
        <v>2832</v>
      </c>
      <c r="E184" s="10">
        <f>SUM(E172:E183)</f>
        <v>388</v>
      </c>
      <c r="F184" s="10">
        <f>SUM(F172:F183)</f>
        <v>1027</v>
      </c>
      <c r="G184" s="10">
        <f>SUM(G172:G183)</f>
        <v>3875</v>
      </c>
      <c r="H184" s="10">
        <f>SUM(H172:H183)</f>
        <v>266</v>
      </c>
      <c r="I184" s="10">
        <f>SUM(I172:I183)</f>
        <v>1109</v>
      </c>
      <c r="J184" s="10">
        <f t="shared" si="22"/>
        <v>7777</v>
      </c>
      <c r="K184" s="10">
        <f>SUM(K172:K183)</f>
        <v>1319</v>
      </c>
      <c r="L184" s="10">
        <f>SUM(L172:L183)</f>
        <v>981</v>
      </c>
    </row>
    <row r="185" spans="1:12" ht="14.25" thickTop="1" thickBot="1" x14ac:dyDescent="0.25">
      <c r="A185" s="19" t="s">
        <v>63</v>
      </c>
      <c r="B185" s="12">
        <f t="shared" ref="B185:J185" si="23">AVERAGE(B172:B183)</f>
        <v>37926.833333333336</v>
      </c>
      <c r="C185" s="12">
        <f t="shared" si="23"/>
        <v>1248.25</v>
      </c>
      <c r="D185" s="12">
        <f t="shared" si="23"/>
        <v>236</v>
      </c>
      <c r="E185" s="12">
        <f>AVERAGE(E172:E183)</f>
        <v>32.333333333333336</v>
      </c>
      <c r="F185" s="12">
        <f>AVERAGE(F172:F183)</f>
        <v>85.583333333333329</v>
      </c>
      <c r="G185" s="12">
        <f>AVERAGE(G172:G183)</f>
        <v>322.91666666666669</v>
      </c>
      <c r="H185" s="12">
        <f>AVERAGE(H172:H183)</f>
        <v>22.166666666666668</v>
      </c>
      <c r="I185" s="12">
        <f>AVERAGE(I172:I183)</f>
        <v>92.416666666666671</v>
      </c>
      <c r="J185" s="12">
        <f t="shared" si="23"/>
        <v>648.08333333333337</v>
      </c>
      <c r="K185" s="12">
        <f t="shared" ref="K185:L185" si="24">AVERAGE(K172:K183)</f>
        <v>109.91666666666667</v>
      </c>
      <c r="L185" s="12">
        <f t="shared" si="24"/>
        <v>81.75</v>
      </c>
    </row>
    <row r="186" spans="1:12" ht="13.5" thickTop="1" x14ac:dyDescent="0.2"/>
    <row r="188" spans="1:12" ht="13.5" thickBot="1" x14ac:dyDescent="0.25"/>
    <row r="189" spans="1:12" ht="13.5" thickTop="1" x14ac:dyDescent="0.2">
      <c r="A189" s="24" t="s">
        <v>5</v>
      </c>
      <c r="B189" s="16" t="s">
        <v>6</v>
      </c>
      <c r="C189" s="16" t="s">
        <v>6</v>
      </c>
      <c r="D189" s="16" t="s">
        <v>37</v>
      </c>
      <c r="E189" s="16" t="s">
        <v>8</v>
      </c>
      <c r="F189" s="28" t="s">
        <v>2</v>
      </c>
      <c r="G189" s="16" t="s">
        <v>9</v>
      </c>
      <c r="H189" s="16" t="s">
        <v>10</v>
      </c>
      <c r="I189" s="28" t="s">
        <v>3</v>
      </c>
      <c r="J189" s="16" t="s">
        <v>11</v>
      </c>
      <c r="K189" s="16" t="s">
        <v>12</v>
      </c>
      <c r="L189" s="28" t="s">
        <v>13</v>
      </c>
    </row>
    <row r="190" spans="1:12" ht="13.5" thickBot="1" x14ac:dyDescent="0.25">
      <c r="A190" s="22" t="s">
        <v>64</v>
      </c>
      <c r="B190" s="17" t="s">
        <v>15</v>
      </c>
      <c r="C190" s="18" t="s">
        <v>16</v>
      </c>
      <c r="D190" s="17" t="s">
        <v>39</v>
      </c>
      <c r="E190" s="17" t="s">
        <v>39</v>
      </c>
      <c r="F190" s="29" t="s">
        <v>52</v>
      </c>
      <c r="G190" s="17" t="s">
        <v>39</v>
      </c>
      <c r="H190" s="17" t="s">
        <v>39</v>
      </c>
      <c r="I190" s="29" t="s">
        <v>52</v>
      </c>
      <c r="J190" s="17" t="s">
        <v>39</v>
      </c>
      <c r="K190" s="17" t="s">
        <v>39</v>
      </c>
      <c r="L190" s="29" t="s">
        <v>52</v>
      </c>
    </row>
    <row r="191" spans="1:12" ht="13.5" thickTop="1" x14ac:dyDescent="0.2">
      <c r="A191" s="6" t="s">
        <v>19</v>
      </c>
      <c r="B191" s="7">
        <v>31516</v>
      </c>
      <c r="C191" s="7">
        <v>1017</v>
      </c>
      <c r="D191" s="7">
        <v>313</v>
      </c>
      <c r="E191" s="7">
        <v>61</v>
      </c>
      <c r="F191" s="7">
        <v>80</v>
      </c>
      <c r="G191" s="7">
        <v>210</v>
      </c>
      <c r="H191" s="7">
        <v>41</v>
      </c>
      <c r="I191" s="7">
        <v>80</v>
      </c>
      <c r="J191" s="7">
        <v>731</v>
      </c>
      <c r="K191" s="7">
        <v>190</v>
      </c>
      <c r="L191" s="7">
        <v>74</v>
      </c>
    </row>
    <row r="192" spans="1:12" x14ac:dyDescent="0.2">
      <c r="A192" s="6" t="s">
        <v>20</v>
      </c>
      <c r="B192" s="7">
        <v>29388</v>
      </c>
      <c r="C192" s="7">
        <v>1050</v>
      </c>
      <c r="D192" s="7">
        <v>297</v>
      </c>
      <c r="E192" s="7">
        <v>113</v>
      </c>
      <c r="F192" s="7">
        <v>62</v>
      </c>
      <c r="G192" s="7">
        <v>236</v>
      </c>
      <c r="H192" s="7">
        <v>58</v>
      </c>
      <c r="I192" s="7">
        <v>75</v>
      </c>
      <c r="J192" s="7">
        <v>602</v>
      </c>
      <c r="K192" s="7">
        <v>257</v>
      </c>
      <c r="L192" s="7">
        <v>57</v>
      </c>
    </row>
    <row r="193" spans="1:12" x14ac:dyDescent="0.2">
      <c r="A193" s="6" t="s">
        <v>21</v>
      </c>
      <c r="B193" s="7">
        <v>41765</v>
      </c>
      <c r="C193" s="7">
        <f>B193/31</f>
        <v>1347.258064516129</v>
      </c>
      <c r="D193" s="7">
        <v>263</v>
      </c>
      <c r="E193" s="7">
        <v>114</v>
      </c>
      <c r="F193" s="7">
        <v>57</v>
      </c>
      <c r="G193" s="7">
        <v>276</v>
      </c>
      <c r="H193" s="7">
        <v>67</v>
      </c>
      <c r="I193" s="7">
        <v>76</v>
      </c>
      <c r="J193" s="7">
        <v>585</v>
      </c>
      <c r="K193" s="7">
        <v>244</v>
      </c>
      <c r="L193" s="7">
        <v>58</v>
      </c>
    </row>
    <row r="194" spans="1:12" x14ac:dyDescent="0.2">
      <c r="A194" s="6" t="s">
        <v>22</v>
      </c>
      <c r="B194" s="7">
        <v>41250</v>
      </c>
      <c r="C194" s="7">
        <v>1375</v>
      </c>
      <c r="D194" s="7">
        <v>342</v>
      </c>
      <c r="E194" s="7">
        <v>55</v>
      </c>
      <c r="F194" s="7">
        <v>84</v>
      </c>
      <c r="G194" s="7">
        <v>254</v>
      </c>
      <c r="H194" s="7">
        <v>42</v>
      </c>
      <c r="I194" s="7">
        <v>84</v>
      </c>
      <c r="J194" s="7">
        <v>704</v>
      </c>
      <c r="K194" s="7">
        <v>129</v>
      </c>
      <c r="L194" s="7">
        <v>82</v>
      </c>
    </row>
    <row r="195" spans="1:12" x14ac:dyDescent="0.2">
      <c r="A195" s="6" t="s">
        <v>23</v>
      </c>
      <c r="B195" s="7">
        <v>39895</v>
      </c>
      <c r="C195" s="7">
        <v>1287</v>
      </c>
      <c r="D195" s="7">
        <v>256</v>
      </c>
      <c r="E195" s="7">
        <v>86</v>
      </c>
      <c r="F195" s="7">
        <v>66</v>
      </c>
      <c r="G195" s="7">
        <v>256</v>
      </c>
      <c r="H195" s="7">
        <v>62</v>
      </c>
      <c r="I195" s="7">
        <v>76</v>
      </c>
      <c r="J195" s="7">
        <v>637</v>
      </c>
      <c r="K195" s="7">
        <v>216</v>
      </c>
      <c r="L195" s="7">
        <v>66</v>
      </c>
    </row>
    <row r="196" spans="1:12" x14ac:dyDescent="0.2">
      <c r="A196" s="6" t="s">
        <v>24</v>
      </c>
      <c r="B196" s="7">
        <v>40825</v>
      </c>
      <c r="C196" s="7">
        <v>1361</v>
      </c>
      <c r="D196" s="7">
        <v>401</v>
      </c>
      <c r="E196" s="7">
        <v>71</v>
      </c>
      <c r="F196" s="7">
        <v>82</v>
      </c>
      <c r="G196" s="7">
        <v>256</v>
      </c>
      <c r="H196" s="7">
        <v>65</v>
      </c>
      <c r="I196" s="7">
        <v>75</v>
      </c>
      <c r="J196" s="7">
        <v>723</v>
      </c>
      <c r="K196" s="7">
        <v>191</v>
      </c>
      <c r="L196" s="7">
        <v>74</v>
      </c>
    </row>
    <row r="197" spans="1:12" x14ac:dyDescent="0.2">
      <c r="A197" s="6" t="s">
        <v>25</v>
      </c>
      <c r="B197" s="7">
        <v>39295</v>
      </c>
      <c r="C197" s="7">
        <v>1268</v>
      </c>
      <c r="D197" s="7">
        <v>415</v>
      </c>
      <c r="E197" s="7">
        <v>75</v>
      </c>
      <c r="F197" s="7">
        <v>82</v>
      </c>
      <c r="G197" s="7">
        <v>238</v>
      </c>
      <c r="H197" s="7">
        <v>54</v>
      </c>
      <c r="I197" s="7">
        <v>77</v>
      </c>
      <c r="J197" s="7">
        <v>769</v>
      </c>
      <c r="K197" s="7">
        <v>169</v>
      </c>
      <c r="L197" s="7">
        <v>78</v>
      </c>
    </row>
    <row r="198" spans="1:12" x14ac:dyDescent="0.2">
      <c r="A198" s="6" t="s">
        <v>26</v>
      </c>
      <c r="B198" s="7">
        <v>33909</v>
      </c>
      <c r="C198" s="7">
        <v>1094</v>
      </c>
      <c r="D198" s="7">
        <v>315</v>
      </c>
      <c r="E198" s="7">
        <v>78</v>
      </c>
      <c r="F198" s="7">
        <v>75</v>
      </c>
      <c r="G198" s="7">
        <v>226</v>
      </c>
      <c r="H198" s="7">
        <v>40</v>
      </c>
      <c r="I198" s="7">
        <v>83</v>
      </c>
      <c r="J198" s="7">
        <v>662</v>
      </c>
      <c r="K198" s="7">
        <v>204</v>
      </c>
      <c r="L198" s="7">
        <v>69</v>
      </c>
    </row>
    <row r="199" spans="1:12" x14ac:dyDescent="0.2">
      <c r="A199" s="6" t="s">
        <v>27</v>
      </c>
      <c r="B199" s="7">
        <v>33360</v>
      </c>
      <c r="C199" s="7">
        <v>1112</v>
      </c>
      <c r="D199" s="7">
        <v>343</v>
      </c>
      <c r="E199" s="7">
        <v>88</v>
      </c>
      <c r="F199" s="7">
        <v>74</v>
      </c>
      <c r="G199" s="7">
        <v>199</v>
      </c>
      <c r="H199" s="7">
        <v>32</v>
      </c>
      <c r="I199" s="7">
        <v>84</v>
      </c>
      <c r="J199" s="7">
        <v>773</v>
      </c>
      <c r="K199" s="7">
        <v>261</v>
      </c>
      <c r="L199" s="7">
        <v>66</v>
      </c>
    </row>
    <row r="200" spans="1:12" x14ac:dyDescent="0.2">
      <c r="A200" s="6" t="s">
        <v>28</v>
      </c>
      <c r="B200" s="7">
        <v>37967</v>
      </c>
      <c r="C200" s="7">
        <v>1225</v>
      </c>
      <c r="D200" s="7">
        <v>273</v>
      </c>
      <c r="E200" s="7">
        <v>84</v>
      </c>
      <c r="F200" s="7">
        <v>69</v>
      </c>
      <c r="G200" s="7">
        <v>235</v>
      </c>
      <c r="H200" s="7">
        <v>46</v>
      </c>
      <c r="I200" s="7">
        <v>80</v>
      </c>
      <c r="J200" s="7">
        <v>650</v>
      </c>
      <c r="K200" s="7">
        <v>149</v>
      </c>
      <c r="L200" s="7">
        <v>77</v>
      </c>
    </row>
    <row r="201" spans="1:12" x14ac:dyDescent="0.2">
      <c r="A201" s="6" t="s">
        <v>29</v>
      </c>
      <c r="B201" s="7">
        <v>32136</v>
      </c>
      <c r="C201" s="7">
        <v>1071</v>
      </c>
      <c r="D201" s="7">
        <v>308</v>
      </c>
      <c r="E201" s="7">
        <v>39</v>
      </c>
      <c r="F201" s="7">
        <v>87</v>
      </c>
      <c r="G201" s="7">
        <v>220</v>
      </c>
      <c r="H201" s="7">
        <v>26</v>
      </c>
      <c r="I201" s="7">
        <v>88</v>
      </c>
      <c r="J201" s="7">
        <v>713</v>
      </c>
      <c r="K201" s="7">
        <v>90</v>
      </c>
      <c r="L201" s="7">
        <v>87</v>
      </c>
    </row>
    <row r="202" spans="1:12" ht="13.5" thickBot="1" x14ac:dyDescent="0.25">
      <c r="A202" s="6" t="s">
        <v>30</v>
      </c>
      <c r="B202" s="7">
        <v>39570</v>
      </c>
      <c r="C202" s="7">
        <f>(B202/31)</f>
        <v>1276.4516129032259</v>
      </c>
      <c r="D202" s="7">
        <v>362</v>
      </c>
      <c r="E202" s="7">
        <v>24</v>
      </c>
      <c r="F202" s="7">
        <v>93</v>
      </c>
      <c r="G202" s="7">
        <v>343</v>
      </c>
      <c r="H202" s="7">
        <v>22</v>
      </c>
      <c r="I202" s="7">
        <v>94</v>
      </c>
      <c r="J202" s="7">
        <v>682</v>
      </c>
      <c r="K202" s="7">
        <v>91</v>
      </c>
      <c r="L202" s="7">
        <v>87</v>
      </c>
    </row>
    <row r="203" spans="1:12" ht="14.25" thickTop="1" thickBot="1" x14ac:dyDescent="0.25">
      <c r="A203" s="9" t="s">
        <v>65</v>
      </c>
      <c r="B203" s="10">
        <f t="shared" ref="B203:J203" si="25">SUM(B191:B202)</f>
        <v>440876</v>
      </c>
      <c r="C203" s="10">
        <f t="shared" si="25"/>
        <v>14483.709677419354</v>
      </c>
      <c r="D203" s="10">
        <f t="shared" si="25"/>
        <v>3888</v>
      </c>
      <c r="E203" s="10">
        <f>SUM(E191:E202)</f>
        <v>888</v>
      </c>
      <c r="F203" s="10">
        <f>SUM(F191:F202)</f>
        <v>911</v>
      </c>
      <c r="G203" s="10">
        <f>SUM(G191:G202)</f>
        <v>2949</v>
      </c>
      <c r="H203" s="10">
        <f>SUM(H191:H202)</f>
        <v>555</v>
      </c>
      <c r="I203" s="10">
        <f>SUM(I191:I202)</f>
        <v>972</v>
      </c>
      <c r="J203" s="10">
        <f t="shared" si="25"/>
        <v>8231</v>
      </c>
      <c r="K203" s="10">
        <f>SUM(K191:K202)</f>
        <v>2191</v>
      </c>
      <c r="L203" s="10">
        <f>SUM(L191:L202)</f>
        <v>875</v>
      </c>
    </row>
    <row r="204" spans="1:12" ht="14.25" thickTop="1" thickBot="1" x14ac:dyDescent="0.25">
      <c r="A204" s="19" t="s">
        <v>66</v>
      </c>
      <c r="B204" s="12">
        <f t="shared" ref="B204:J204" si="26">AVERAGE(B191:B202)</f>
        <v>36739.666666666664</v>
      </c>
      <c r="C204" s="12">
        <f t="shared" si="26"/>
        <v>1206.9758064516129</v>
      </c>
      <c r="D204" s="12">
        <f t="shared" si="26"/>
        <v>324</v>
      </c>
      <c r="E204" s="12">
        <f>AVERAGE(E191:E202)</f>
        <v>74</v>
      </c>
      <c r="F204" s="12">
        <f>AVERAGE(F191:F202)</f>
        <v>75.916666666666671</v>
      </c>
      <c r="G204" s="12">
        <f>AVERAGE(G191:G202)</f>
        <v>245.75</v>
      </c>
      <c r="H204" s="12">
        <f>AVERAGE(H191:H202)</f>
        <v>46.25</v>
      </c>
      <c r="I204" s="12">
        <f>AVERAGE(I191:I202)</f>
        <v>81</v>
      </c>
      <c r="J204" s="12">
        <f t="shared" si="26"/>
        <v>685.91666666666663</v>
      </c>
      <c r="K204" s="12">
        <f t="shared" ref="K204:L204" si="27">AVERAGE(K191:K202)</f>
        <v>182.58333333333334</v>
      </c>
      <c r="L204" s="12">
        <f t="shared" si="27"/>
        <v>72.916666666666671</v>
      </c>
    </row>
    <row r="205" spans="1:12" ht="13.5" thickTop="1" x14ac:dyDescent="0.2"/>
    <row r="206" spans="1:12" ht="13.5" thickBot="1" x14ac:dyDescent="0.25"/>
    <row r="207" spans="1:12" ht="13.5" thickTop="1" x14ac:dyDescent="0.2">
      <c r="A207" s="24" t="s">
        <v>5</v>
      </c>
      <c r="B207" s="16" t="s">
        <v>6</v>
      </c>
      <c r="C207" s="16" t="s">
        <v>6</v>
      </c>
      <c r="D207" s="16" t="s">
        <v>37</v>
      </c>
      <c r="E207" s="16" t="s">
        <v>8</v>
      </c>
      <c r="F207" s="28" t="s">
        <v>2</v>
      </c>
      <c r="G207" s="16" t="s">
        <v>9</v>
      </c>
      <c r="H207" s="16" t="s">
        <v>10</v>
      </c>
      <c r="I207" s="28" t="s">
        <v>3</v>
      </c>
      <c r="J207" s="16" t="s">
        <v>11</v>
      </c>
      <c r="K207" s="16" t="s">
        <v>12</v>
      </c>
      <c r="L207" s="28" t="s">
        <v>13</v>
      </c>
    </row>
    <row r="208" spans="1:12" ht="13.5" thickBot="1" x14ac:dyDescent="0.25">
      <c r="A208" s="22" t="s">
        <v>67</v>
      </c>
      <c r="B208" s="17" t="s">
        <v>15</v>
      </c>
      <c r="C208" s="18" t="s">
        <v>16</v>
      </c>
      <c r="D208" s="17" t="s">
        <v>39</v>
      </c>
      <c r="E208" s="17" t="s">
        <v>39</v>
      </c>
      <c r="F208" s="29" t="s">
        <v>52</v>
      </c>
      <c r="G208" s="17" t="s">
        <v>39</v>
      </c>
      <c r="H208" s="17" t="s">
        <v>39</v>
      </c>
      <c r="I208" s="29" t="s">
        <v>52</v>
      </c>
      <c r="J208" s="17" t="s">
        <v>39</v>
      </c>
      <c r="K208" s="17" t="s">
        <v>39</v>
      </c>
      <c r="L208" s="29" t="s">
        <v>52</v>
      </c>
    </row>
    <row r="209" spans="1:12" ht="13.5" thickTop="1" x14ac:dyDescent="0.2">
      <c r="A209" s="6" t="s">
        <v>19</v>
      </c>
      <c r="B209" s="7">
        <v>30655</v>
      </c>
      <c r="C209" s="7">
        <v>989</v>
      </c>
      <c r="D209" s="7">
        <v>421</v>
      </c>
      <c r="E209" s="7">
        <v>28</v>
      </c>
      <c r="F209" s="7">
        <v>93</v>
      </c>
      <c r="G209" s="7">
        <v>246</v>
      </c>
      <c r="H209" s="7">
        <v>16</v>
      </c>
      <c r="I209" s="7">
        <v>94</v>
      </c>
      <c r="J209" s="7">
        <v>849</v>
      </c>
      <c r="K209" s="7">
        <v>104</v>
      </c>
      <c r="L209" s="7">
        <v>88</v>
      </c>
    </row>
    <row r="210" spans="1:12" x14ac:dyDescent="0.2">
      <c r="A210" s="6" t="s">
        <v>20</v>
      </c>
      <c r="B210" s="7">
        <v>35498</v>
      </c>
      <c r="C210" s="7">
        <v>1224</v>
      </c>
      <c r="D210" s="7">
        <v>479</v>
      </c>
      <c r="E210" s="7">
        <v>23</v>
      </c>
      <c r="F210" s="7">
        <v>95</v>
      </c>
      <c r="G210" s="7">
        <v>366</v>
      </c>
      <c r="H210" s="7">
        <v>15</v>
      </c>
      <c r="I210" s="7">
        <v>96</v>
      </c>
      <c r="J210" s="7">
        <v>866</v>
      </c>
      <c r="K210" s="7">
        <v>79</v>
      </c>
      <c r="L210" s="7">
        <v>91</v>
      </c>
    </row>
    <row r="211" spans="1:12" x14ac:dyDescent="0.2">
      <c r="A211" s="6" t="s">
        <v>21</v>
      </c>
      <c r="B211" s="7">
        <v>32423</v>
      </c>
      <c r="C211" s="7">
        <v>1046</v>
      </c>
      <c r="D211" s="7">
        <v>316</v>
      </c>
      <c r="E211" s="7">
        <v>26</v>
      </c>
      <c r="F211" s="7">
        <v>92</v>
      </c>
      <c r="G211" s="7">
        <v>281</v>
      </c>
      <c r="H211" s="7">
        <v>14</v>
      </c>
      <c r="I211" s="7">
        <v>95</v>
      </c>
      <c r="J211" s="7">
        <v>748</v>
      </c>
      <c r="K211" s="7">
        <v>98</v>
      </c>
      <c r="L211" s="7">
        <v>87</v>
      </c>
    </row>
    <row r="212" spans="1:12" x14ac:dyDescent="0.2">
      <c r="A212" s="6" t="s">
        <v>22</v>
      </c>
      <c r="B212" s="7">
        <v>33309</v>
      </c>
      <c r="C212" s="7">
        <v>1110</v>
      </c>
      <c r="D212" s="7">
        <v>351</v>
      </c>
      <c r="E212" s="7">
        <v>54</v>
      </c>
      <c r="F212" s="7">
        <v>85</v>
      </c>
      <c r="G212" s="7">
        <v>261</v>
      </c>
      <c r="H212" s="7">
        <v>34</v>
      </c>
      <c r="I212" s="7">
        <v>87</v>
      </c>
      <c r="J212" s="7">
        <v>743</v>
      </c>
      <c r="K212" s="7">
        <v>108</v>
      </c>
      <c r="L212" s="7">
        <v>85</v>
      </c>
    </row>
    <row r="213" spans="1:12" x14ac:dyDescent="0.2">
      <c r="A213" s="6" t="s">
        <v>23</v>
      </c>
      <c r="B213" s="7">
        <v>32838</v>
      </c>
      <c r="C213" s="7">
        <v>1059</v>
      </c>
      <c r="D213" s="7">
        <v>331</v>
      </c>
      <c r="E213" s="7">
        <v>26</v>
      </c>
      <c r="F213" s="7">
        <v>92</v>
      </c>
      <c r="G213" s="7">
        <v>232</v>
      </c>
      <c r="H213" s="7">
        <v>21</v>
      </c>
      <c r="I213" s="7">
        <v>91</v>
      </c>
      <c r="J213" s="7">
        <v>718</v>
      </c>
      <c r="K213" s="7">
        <v>83</v>
      </c>
      <c r="L213" s="7">
        <v>88</v>
      </c>
    </row>
    <row r="214" spans="1:12" x14ac:dyDescent="0.2">
      <c r="A214" s="6" t="s">
        <v>24</v>
      </c>
      <c r="B214" s="7">
        <v>27913</v>
      </c>
      <c r="C214" s="7">
        <v>930</v>
      </c>
      <c r="D214" s="7">
        <v>320</v>
      </c>
      <c r="E214" s="7">
        <v>24</v>
      </c>
      <c r="F214" s="7">
        <v>93</v>
      </c>
      <c r="G214" s="7">
        <v>216</v>
      </c>
      <c r="H214" s="7">
        <v>15</v>
      </c>
      <c r="I214" s="7">
        <v>93</v>
      </c>
      <c r="J214" s="7">
        <v>751</v>
      </c>
      <c r="K214" s="7">
        <v>95</v>
      </c>
      <c r="L214" s="7">
        <v>87</v>
      </c>
    </row>
    <row r="215" spans="1:12" x14ac:dyDescent="0.2">
      <c r="A215" s="6" t="s">
        <v>25</v>
      </c>
      <c r="B215" s="7">
        <v>30777</v>
      </c>
      <c r="C215" s="7">
        <v>993</v>
      </c>
      <c r="D215" s="7">
        <v>500</v>
      </c>
      <c r="E215" s="7">
        <v>49</v>
      </c>
      <c r="F215" s="7">
        <v>90</v>
      </c>
      <c r="G215" s="7">
        <v>297</v>
      </c>
      <c r="H215" s="7">
        <v>21</v>
      </c>
      <c r="I215" s="7">
        <v>93</v>
      </c>
      <c r="J215" s="7">
        <v>1013</v>
      </c>
      <c r="K215" s="7">
        <v>113</v>
      </c>
      <c r="L215" s="7">
        <v>89</v>
      </c>
    </row>
    <row r="216" spans="1:12" x14ac:dyDescent="0.2">
      <c r="A216" s="6" t="s">
        <v>26</v>
      </c>
      <c r="B216" s="7">
        <v>29595</v>
      </c>
      <c r="C216" s="7">
        <v>955</v>
      </c>
      <c r="D216" s="7">
        <v>407</v>
      </c>
      <c r="E216" s="7">
        <v>57</v>
      </c>
      <c r="F216" s="7">
        <v>86</v>
      </c>
      <c r="G216" s="7">
        <v>324</v>
      </c>
      <c r="H216" s="7">
        <v>21</v>
      </c>
      <c r="I216" s="7">
        <v>94</v>
      </c>
      <c r="J216" s="7">
        <v>932</v>
      </c>
      <c r="K216" s="7">
        <v>92</v>
      </c>
      <c r="L216" s="7">
        <v>90</v>
      </c>
    </row>
    <row r="217" spans="1:12" x14ac:dyDescent="0.2">
      <c r="A217" s="6" t="s">
        <v>27</v>
      </c>
      <c r="B217" s="7">
        <v>28869</v>
      </c>
      <c r="C217" s="7">
        <v>962</v>
      </c>
      <c r="D217" s="7">
        <v>457</v>
      </c>
      <c r="E217" s="7">
        <v>24</v>
      </c>
      <c r="F217" s="7">
        <v>95</v>
      </c>
      <c r="G217" s="7">
        <v>363</v>
      </c>
      <c r="H217" s="7">
        <v>18</v>
      </c>
      <c r="I217" s="7">
        <v>95</v>
      </c>
      <c r="J217" s="7">
        <v>779</v>
      </c>
      <c r="K217" s="7">
        <v>70</v>
      </c>
      <c r="L217" s="7">
        <v>91</v>
      </c>
    </row>
    <row r="218" spans="1:12" x14ac:dyDescent="0.2">
      <c r="A218" s="6" t="s">
        <v>28</v>
      </c>
      <c r="B218" s="7">
        <v>33901</v>
      </c>
      <c r="C218" s="7">
        <v>1094</v>
      </c>
      <c r="D218" s="7">
        <v>344</v>
      </c>
      <c r="E218" s="7">
        <v>22</v>
      </c>
      <c r="F218" s="7">
        <v>94</v>
      </c>
      <c r="G218" s="7">
        <v>261</v>
      </c>
      <c r="H218" s="7">
        <v>19</v>
      </c>
      <c r="I218" s="7">
        <v>93</v>
      </c>
      <c r="J218" s="7">
        <v>675</v>
      </c>
      <c r="K218" s="7">
        <v>70</v>
      </c>
      <c r="L218" s="7">
        <v>90</v>
      </c>
    </row>
    <row r="219" spans="1:12" x14ac:dyDescent="0.2">
      <c r="A219" s="6" t="s">
        <v>29</v>
      </c>
      <c r="B219" s="7">
        <v>30548</v>
      </c>
      <c r="C219" s="7">
        <v>1018</v>
      </c>
      <c r="D219" s="7">
        <v>284</v>
      </c>
      <c r="E219" s="7">
        <v>23</v>
      </c>
      <c r="F219" s="7">
        <v>92</v>
      </c>
      <c r="G219" s="7">
        <v>320</v>
      </c>
      <c r="H219" s="7">
        <v>19</v>
      </c>
      <c r="I219" s="7">
        <v>94</v>
      </c>
      <c r="J219" s="7">
        <v>696</v>
      </c>
      <c r="K219" s="7">
        <v>68</v>
      </c>
      <c r="L219" s="7">
        <v>90</v>
      </c>
    </row>
    <row r="220" spans="1:12" ht="13.5" thickBot="1" x14ac:dyDescent="0.25">
      <c r="A220" s="6" t="s">
        <v>30</v>
      </c>
      <c r="B220" s="7">
        <v>33125</v>
      </c>
      <c r="C220" s="7">
        <v>1069</v>
      </c>
      <c r="D220" s="7">
        <v>343</v>
      </c>
      <c r="E220" s="7">
        <v>17</v>
      </c>
      <c r="F220" s="7">
        <v>95</v>
      </c>
      <c r="G220" s="7">
        <v>228</v>
      </c>
      <c r="H220" s="7">
        <v>9</v>
      </c>
      <c r="I220" s="7">
        <v>96</v>
      </c>
      <c r="J220" s="7">
        <v>762</v>
      </c>
      <c r="K220" s="7">
        <v>58</v>
      </c>
      <c r="L220" s="7">
        <v>92</v>
      </c>
    </row>
    <row r="221" spans="1:12" ht="14.25" thickTop="1" thickBot="1" x14ac:dyDescent="0.25">
      <c r="A221" s="9" t="s">
        <v>68</v>
      </c>
      <c r="B221" s="10">
        <f t="shared" ref="B221:J221" si="28">SUM(B209:B220)</f>
        <v>379451</v>
      </c>
      <c r="C221" s="10">
        <f t="shared" si="28"/>
        <v>12449</v>
      </c>
      <c r="D221" s="10">
        <f t="shared" si="28"/>
        <v>4553</v>
      </c>
      <c r="E221" s="10">
        <f>SUM(E209:E220)</f>
        <v>373</v>
      </c>
      <c r="F221" s="10">
        <f>SUM(F209:F220)</f>
        <v>1102</v>
      </c>
      <c r="G221" s="10">
        <f>SUM(G209:G220)</f>
        <v>3395</v>
      </c>
      <c r="H221" s="10">
        <f>SUM(H209:H220)</f>
        <v>222</v>
      </c>
      <c r="I221" s="10">
        <f>SUM(I209:I220)</f>
        <v>1121</v>
      </c>
      <c r="J221" s="10">
        <f t="shared" si="28"/>
        <v>9532</v>
      </c>
      <c r="K221" s="10">
        <f>SUM(K209:K220)</f>
        <v>1038</v>
      </c>
      <c r="L221" s="10">
        <f>SUM(L209:L220)</f>
        <v>1068</v>
      </c>
    </row>
    <row r="222" spans="1:12" ht="14.25" thickTop="1" thickBot="1" x14ac:dyDescent="0.25">
      <c r="A222" s="19" t="s">
        <v>69</v>
      </c>
      <c r="B222" s="12">
        <f t="shared" ref="B222:J222" si="29">AVERAGE(B209:B220)</f>
        <v>31620.916666666668</v>
      </c>
      <c r="C222" s="12">
        <f t="shared" si="29"/>
        <v>1037.4166666666667</v>
      </c>
      <c r="D222" s="12">
        <f t="shared" si="29"/>
        <v>379.41666666666669</v>
      </c>
      <c r="E222" s="12">
        <f>AVERAGE(E209:E220)</f>
        <v>31.083333333333332</v>
      </c>
      <c r="F222" s="12">
        <f>AVERAGE(F209:F220)</f>
        <v>91.833333333333329</v>
      </c>
      <c r="G222" s="12">
        <f>AVERAGE(G209:G220)</f>
        <v>282.91666666666669</v>
      </c>
      <c r="H222" s="12">
        <f>AVERAGE(H209:H220)</f>
        <v>18.5</v>
      </c>
      <c r="I222" s="12">
        <f>AVERAGE(I209:I220)</f>
        <v>93.416666666666671</v>
      </c>
      <c r="J222" s="12">
        <f t="shared" si="29"/>
        <v>794.33333333333337</v>
      </c>
      <c r="K222" s="12">
        <f t="shared" ref="K222:L222" si="30">AVERAGE(K209:K220)</f>
        <v>86.5</v>
      </c>
      <c r="L222" s="12">
        <f t="shared" si="30"/>
        <v>89</v>
      </c>
    </row>
    <row r="223" spans="1:12" ht="13.5" thickTop="1" x14ac:dyDescent="0.2"/>
    <row r="224" spans="1:12" ht="13.5" thickBot="1" x14ac:dyDescent="0.25"/>
    <row r="225" spans="1:12" ht="13.5" thickTop="1" x14ac:dyDescent="0.2">
      <c r="A225" s="24" t="s">
        <v>5</v>
      </c>
      <c r="B225" s="16" t="s">
        <v>6</v>
      </c>
      <c r="C225" s="16" t="s">
        <v>6</v>
      </c>
      <c r="D225" s="16" t="s">
        <v>37</v>
      </c>
      <c r="E225" s="16" t="s">
        <v>8</v>
      </c>
      <c r="F225" s="28" t="s">
        <v>2</v>
      </c>
      <c r="G225" s="16" t="s">
        <v>9</v>
      </c>
      <c r="H225" s="16" t="s">
        <v>10</v>
      </c>
      <c r="I225" s="28" t="s">
        <v>3</v>
      </c>
      <c r="J225" s="16" t="s">
        <v>11</v>
      </c>
      <c r="K225" s="16" t="s">
        <v>12</v>
      </c>
      <c r="L225" s="28" t="s">
        <v>13</v>
      </c>
    </row>
    <row r="226" spans="1:12" ht="13.5" thickBot="1" x14ac:dyDescent="0.25">
      <c r="A226" s="22" t="s">
        <v>70</v>
      </c>
      <c r="B226" s="17" t="s">
        <v>15</v>
      </c>
      <c r="C226" s="18" t="s">
        <v>16</v>
      </c>
      <c r="D226" s="17" t="s">
        <v>39</v>
      </c>
      <c r="E226" s="17" t="s">
        <v>39</v>
      </c>
      <c r="F226" s="29" t="s">
        <v>52</v>
      </c>
      <c r="G226" s="17" t="s">
        <v>39</v>
      </c>
      <c r="H226" s="17" t="s">
        <v>39</v>
      </c>
      <c r="I226" s="29" t="s">
        <v>52</v>
      </c>
      <c r="J226" s="17" t="s">
        <v>39</v>
      </c>
      <c r="K226" s="17" t="s">
        <v>39</v>
      </c>
      <c r="L226" s="29" t="s">
        <v>52</v>
      </c>
    </row>
    <row r="227" spans="1:12" ht="13.5" thickTop="1" x14ac:dyDescent="0.2">
      <c r="A227" s="6" t="s">
        <v>19</v>
      </c>
      <c r="B227" s="7">
        <v>31363</v>
      </c>
      <c r="C227" s="7">
        <v>1012</v>
      </c>
      <c r="D227" s="7">
        <v>282</v>
      </c>
      <c r="E227" s="7">
        <v>19</v>
      </c>
      <c r="F227" s="7">
        <v>93</v>
      </c>
      <c r="G227" s="7">
        <v>359</v>
      </c>
      <c r="H227" s="7">
        <v>19</v>
      </c>
      <c r="I227" s="7">
        <v>19</v>
      </c>
      <c r="J227" s="7">
        <v>762</v>
      </c>
      <c r="K227" s="7">
        <v>66</v>
      </c>
      <c r="L227" s="7">
        <v>66</v>
      </c>
    </row>
    <row r="228" spans="1:12" x14ac:dyDescent="0.2">
      <c r="A228" s="6" t="s">
        <v>20</v>
      </c>
      <c r="B228" s="7">
        <v>27493</v>
      </c>
      <c r="C228" s="7">
        <v>982</v>
      </c>
      <c r="D228" s="7">
        <v>292</v>
      </c>
      <c r="E228" s="7">
        <v>20</v>
      </c>
      <c r="F228" s="7">
        <v>93</v>
      </c>
      <c r="G228" s="7">
        <v>275</v>
      </c>
      <c r="H228" s="7">
        <v>16</v>
      </c>
      <c r="I228" s="7">
        <v>94</v>
      </c>
      <c r="J228" s="7">
        <v>734</v>
      </c>
      <c r="K228" s="7">
        <v>72</v>
      </c>
      <c r="L228" s="7">
        <v>91</v>
      </c>
    </row>
    <row r="229" spans="1:12" x14ac:dyDescent="0.2">
      <c r="A229" s="6" t="s">
        <v>21</v>
      </c>
      <c r="B229" s="7">
        <v>29201</v>
      </c>
      <c r="C229" s="7">
        <v>942</v>
      </c>
      <c r="D229" s="7">
        <v>343</v>
      </c>
      <c r="E229" s="7">
        <v>31</v>
      </c>
      <c r="F229" s="7">
        <v>91</v>
      </c>
      <c r="G229" s="7">
        <v>261</v>
      </c>
      <c r="H229" s="7">
        <v>19</v>
      </c>
      <c r="I229" s="7">
        <v>93</v>
      </c>
      <c r="J229" s="7">
        <v>861</v>
      </c>
      <c r="K229" s="7">
        <v>82</v>
      </c>
      <c r="L229" s="7">
        <v>90</v>
      </c>
    </row>
    <row r="230" spans="1:12" x14ac:dyDescent="0.2">
      <c r="A230" s="6" t="s">
        <v>22</v>
      </c>
      <c r="B230" s="7">
        <v>30021</v>
      </c>
      <c r="C230" s="7">
        <v>1001</v>
      </c>
      <c r="D230" s="7">
        <v>336</v>
      </c>
      <c r="E230" s="7">
        <v>19</v>
      </c>
      <c r="F230" s="7">
        <v>94</v>
      </c>
      <c r="G230" s="7">
        <v>263</v>
      </c>
      <c r="H230" s="7">
        <v>17</v>
      </c>
      <c r="I230" s="7">
        <v>93</v>
      </c>
      <c r="J230" s="7">
        <v>751</v>
      </c>
      <c r="K230" s="7">
        <v>65</v>
      </c>
      <c r="L230" s="7">
        <v>91</v>
      </c>
    </row>
    <row r="231" spans="1:12" x14ac:dyDescent="0.2">
      <c r="A231" s="6" t="s">
        <v>23</v>
      </c>
      <c r="B231" s="7">
        <v>28909</v>
      </c>
      <c r="C231" s="7">
        <v>933</v>
      </c>
      <c r="D231" s="7">
        <v>344</v>
      </c>
      <c r="E231" s="7">
        <v>31</v>
      </c>
      <c r="F231" s="7">
        <v>91</v>
      </c>
      <c r="G231" s="7">
        <v>355</v>
      </c>
      <c r="H231" s="7">
        <v>22</v>
      </c>
      <c r="I231" s="7">
        <v>94</v>
      </c>
      <c r="J231" s="7">
        <v>796</v>
      </c>
      <c r="K231" s="7">
        <v>81</v>
      </c>
      <c r="L231" s="7">
        <v>90</v>
      </c>
    </row>
    <row r="232" spans="1:12" x14ac:dyDescent="0.2">
      <c r="A232" s="6" t="s">
        <v>24</v>
      </c>
      <c r="B232" s="7">
        <v>27708</v>
      </c>
      <c r="C232" s="7">
        <v>924</v>
      </c>
      <c r="D232" s="7">
        <v>348</v>
      </c>
      <c r="E232" s="7">
        <v>24</v>
      </c>
      <c r="F232" s="7">
        <v>93</v>
      </c>
      <c r="G232" s="7">
        <v>343</v>
      </c>
      <c r="H232" s="7">
        <v>16</v>
      </c>
      <c r="I232" s="7">
        <v>95</v>
      </c>
      <c r="J232" s="7">
        <v>817</v>
      </c>
      <c r="K232" s="7">
        <v>68</v>
      </c>
      <c r="L232" s="7">
        <v>92</v>
      </c>
    </row>
    <row r="233" spans="1:12" x14ac:dyDescent="0.2">
      <c r="A233" s="6" t="s">
        <v>25</v>
      </c>
      <c r="B233" s="7">
        <v>32132</v>
      </c>
      <c r="C233" s="7">
        <v>1037</v>
      </c>
      <c r="D233" s="7">
        <v>252</v>
      </c>
      <c r="E233" s="7">
        <v>27</v>
      </c>
      <c r="F233" s="7">
        <v>89</v>
      </c>
      <c r="G233" s="7">
        <v>272</v>
      </c>
      <c r="H233" s="7">
        <v>16</v>
      </c>
      <c r="I233" s="7">
        <v>94</v>
      </c>
      <c r="J233" s="7">
        <v>582</v>
      </c>
      <c r="K233" s="7">
        <v>66</v>
      </c>
      <c r="L233" s="7">
        <v>89</v>
      </c>
    </row>
    <row r="234" spans="1:12" x14ac:dyDescent="0.2">
      <c r="A234" s="6" t="s">
        <v>26</v>
      </c>
      <c r="B234" s="7">
        <v>30890</v>
      </c>
      <c r="C234" s="7">
        <v>996</v>
      </c>
      <c r="D234" s="7">
        <v>397</v>
      </c>
      <c r="E234" s="7">
        <v>35</v>
      </c>
      <c r="F234" s="7">
        <v>91</v>
      </c>
      <c r="G234" s="7">
        <v>242</v>
      </c>
      <c r="H234" s="7">
        <v>19</v>
      </c>
      <c r="I234" s="7">
        <v>92</v>
      </c>
      <c r="J234" s="7">
        <v>670</v>
      </c>
      <c r="K234" s="7">
        <v>87</v>
      </c>
      <c r="L234" s="7">
        <v>87</v>
      </c>
    </row>
    <row r="235" spans="1:12" x14ac:dyDescent="0.2">
      <c r="A235" s="6" t="s">
        <v>27</v>
      </c>
      <c r="B235" s="7">
        <v>29087</v>
      </c>
      <c r="C235" s="7">
        <v>970</v>
      </c>
      <c r="D235" s="7">
        <v>276</v>
      </c>
      <c r="E235" s="7">
        <v>26</v>
      </c>
      <c r="F235" s="7">
        <v>91</v>
      </c>
      <c r="G235" s="7">
        <v>281</v>
      </c>
      <c r="H235" s="7">
        <v>16</v>
      </c>
      <c r="I235" s="7">
        <v>94</v>
      </c>
      <c r="J235" s="7">
        <v>596</v>
      </c>
      <c r="K235" s="7">
        <v>62</v>
      </c>
      <c r="L235" s="7">
        <v>90</v>
      </c>
    </row>
    <row r="236" spans="1:12" x14ac:dyDescent="0.2">
      <c r="A236" s="6" t="s">
        <v>28</v>
      </c>
      <c r="B236" s="7">
        <v>34362</v>
      </c>
      <c r="C236" s="7">
        <v>1108</v>
      </c>
      <c r="D236" s="7">
        <v>273</v>
      </c>
      <c r="E236" s="7">
        <v>26</v>
      </c>
      <c r="F236" s="7">
        <v>90</v>
      </c>
      <c r="G236" s="7">
        <v>282</v>
      </c>
      <c r="H236" s="7">
        <v>12</v>
      </c>
      <c r="I236" s="7">
        <v>96</v>
      </c>
      <c r="J236" s="7">
        <v>699</v>
      </c>
      <c r="K236" s="7">
        <v>51</v>
      </c>
      <c r="L236" s="7">
        <v>91</v>
      </c>
    </row>
    <row r="237" spans="1:12" x14ac:dyDescent="0.2">
      <c r="A237" s="6" t="s">
        <v>29</v>
      </c>
      <c r="B237" s="7">
        <v>28466</v>
      </c>
      <c r="C237" s="7">
        <v>949</v>
      </c>
      <c r="D237" s="7">
        <v>351</v>
      </c>
      <c r="E237" s="7">
        <v>10</v>
      </c>
      <c r="F237" s="7">
        <v>97</v>
      </c>
      <c r="G237" s="7">
        <v>307</v>
      </c>
      <c r="H237" s="7">
        <v>9</v>
      </c>
      <c r="I237" s="7">
        <v>97</v>
      </c>
      <c r="J237" s="7">
        <v>851</v>
      </c>
      <c r="K237" s="7">
        <v>55</v>
      </c>
      <c r="L237" s="7">
        <v>94</v>
      </c>
    </row>
    <row r="238" spans="1:12" ht="13.5" thickBot="1" x14ac:dyDescent="0.25">
      <c r="A238" s="6" t="s">
        <v>30</v>
      </c>
      <c r="B238" s="7">
        <v>29581</v>
      </c>
      <c r="C238" s="7">
        <v>954</v>
      </c>
      <c r="D238" s="7">
        <v>306</v>
      </c>
      <c r="E238" s="7">
        <v>15</v>
      </c>
      <c r="F238" s="7">
        <v>95</v>
      </c>
      <c r="G238" s="7">
        <v>302</v>
      </c>
      <c r="H238" s="7">
        <v>19</v>
      </c>
      <c r="I238" s="7">
        <v>94</v>
      </c>
      <c r="J238" s="7">
        <v>650</v>
      </c>
      <c r="K238" s="7">
        <v>67</v>
      </c>
      <c r="L238" s="7">
        <v>90</v>
      </c>
    </row>
    <row r="239" spans="1:12" ht="14.25" thickTop="1" thickBot="1" x14ac:dyDescent="0.25">
      <c r="A239" s="9" t="s">
        <v>71</v>
      </c>
      <c r="B239" s="10">
        <f t="shared" ref="B239:J239" si="31">SUM(B227:B238)</f>
        <v>359213</v>
      </c>
      <c r="C239" s="10">
        <f t="shared" si="31"/>
        <v>11808</v>
      </c>
      <c r="D239" s="10">
        <f t="shared" si="31"/>
        <v>3800</v>
      </c>
      <c r="E239" s="10">
        <f>SUM(E227:E238)</f>
        <v>283</v>
      </c>
      <c r="F239" s="10">
        <f>SUM(F227:F238)</f>
        <v>1108</v>
      </c>
      <c r="G239" s="10">
        <f>SUM(G227:G238)</f>
        <v>3542</v>
      </c>
      <c r="H239" s="10">
        <f>SUM(H227:H238)</f>
        <v>200</v>
      </c>
      <c r="I239" s="10">
        <f>SUM(I227:I238)</f>
        <v>1055</v>
      </c>
      <c r="J239" s="10">
        <f t="shared" si="31"/>
        <v>8769</v>
      </c>
      <c r="K239" s="10">
        <f>SUM(K227:K238)</f>
        <v>822</v>
      </c>
      <c r="L239" s="10">
        <f>SUM(L227:L238)</f>
        <v>1061</v>
      </c>
    </row>
    <row r="240" spans="1:12" ht="14.25" thickTop="1" thickBot="1" x14ac:dyDescent="0.25">
      <c r="A240" s="19" t="s">
        <v>72</v>
      </c>
      <c r="B240" s="12">
        <f t="shared" ref="B240:J240" si="32">AVERAGE(B227:B238)</f>
        <v>29934.416666666668</v>
      </c>
      <c r="C240" s="12">
        <f t="shared" si="32"/>
        <v>984</v>
      </c>
      <c r="D240" s="12">
        <f t="shared" si="32"/>
        <v>316.66666666666669</v>
      </c>
      <c r="E240" s="12">
        <f>AVERAGE(E227:E238)</f>
        <v>23.583333333333332</v>
      </c>
      <c r="F240" s="12">
        <f>AVERAGE(F227:F238)</f>
        <v>92.333333333333329</v>
      </c>
      <c r="G240" s="12">
        <f>AVERAGE(G227:G238)</f>
        <v>295.16666666666669</v>
      </c>
      <c r="H240" s="12">
        <f>AVERAGE(H227:H238)</f>
        <v>16.666666666666668</v>
      </c>
      <c r="I240" s="12">
        <f>AVERAGE(I227:I238)</f>
        <v>87.916666666666671</v>
      </c>
      <c r="J240" s="12">
        <f t="shared" si="32"/>
        <v>730.75</v>
      </c>
      <c r="K240" s="12">
        <f t="shared" ref="K240:L240" si="33">AVERAGE(K227:K238)</f>
        <v>68.5</v>
      </c>
      <c r="L240" s="12">
        <f t="shared" si="33"/>
        <v>88.416666666666671</v>
      </c>
    </row>
    <row r="241" spans="1:12" ht="13.5" thickTop="1" x14ac:dyDescent="0.2"/>
    <row r="242" spans="1:12" ht="13.5" thickBot="1" x14ac:dyDescent="0.25"/>
    <row r="243" spans="1:12" ht="13.5" thickTop="1" x14ac:dyDescent="0.2">
      <c r="A243" s="24" t="s">
        <v>5</v>
      </c>
      <c r="B243" s="16" t="s">
        <v>6</v>
      </c>
      <c r="C243" s="16" t="s">
        <v>6</v>
      </c>
      <c r="D243" s="16" t="s">
        <v>37</v>
      </c>
      <c r="E243" s="16" t="s">
        <v>8</v>
      </c>
      <c r="F243" s="28" t="s">
        <v>2</v>
      </c>
      <c r="G243" s="16" t="s">
        <v>9</v>
      </c>
      <c r="H243" s="16" t="s">
        <v>10</v>
      </c>
      <c r="I243" s="28" t="s">
        <v>3</v>
      </c>
      <c r="J243" s="16" t="s">
        <v>11</v>
      </c>
      <c r="K243" s="16" t="s">
        <v>12</v>
      </c>
      <c r="L243" s="28" t="s">
        <v>13</v>
      </c>
    </row>
    <row r="244" spans="1:12" ht="13.5" thickBot="1" x14ac:dyDescent="0.25">
      <c r="A244" s="22" t="s">
        <v>73</v>
      </c>
      <c r="B244" s="17" t="s">
        <v>15</v>
      </c>
      <c r="C244" s="18" t="s">
        <v>16</v>
      </c>
      <c r="D244" s="17" t="s">
        <v>39</v>
      </c>
      <c r="E244" s="17" t="s">
        <v>39</v>
      </c>
      <c r="F244" s="29" t="s">
        <v>52</v>
      </c>
      <c r="G244" s="17" t="s">
        <v>39</v>
      </c>
      <c r="H244" s="17" t="s">
        <v>39</v>
      </c>
      <c r="I244" s="29" t="s">
        <v>52</v>
      </c>
      <c r="J244" s="17" t="s">
        <v>39</v>
      </c>
      <c r="K244" s="17" t="s">
        <v>39</v>
      </c>
      <c r="L244" s="29" t="s">
        <v>52</v>
      </c>
    </row>
    <row r="245" spans="1:12" ht="13.5" thickTop="1" x14ac:dyDescent="0.2">
      <c r="A245" s="6" t="s">
        <v>19</v>
      </c>
      <c r="B245" s="7">
        <v>28091</v>
      </c>
      <c r="C245" s="7">
        <v>906</v>
      </c>
      <c r="D245" s="7">
        <v>299</v>
      </c>
      <c r="E245" s="7">
        <v>25</v>
      </c>
      <c r="F245" s="7">
        <v>92</v>
      </c>
      <c r="G245" s="7">
        <v>244</v>
      </c>
      <c r="H245" s="7">
        <v>18</v>
      </c>
      <c r="I245" s="7">
        <v>92</v>
      </c>
      <c r="J245" s="7">
        <v>832</v>
      </c>
      <c r="K245" s="7">
        <v>59</v>
      </c>
      <c r="L245" s="7">
        <v>93</v>
      </c>
    </row>
    <row r="246" spans="1:12" x14ac:dyDescent="0.2">
      <c r="A246" s="6" t="s">
        <v>20</v>
      </c>
      <c r="B246" s="7">
        <v>25112</v>
      </c>
      <c r="C246" s="7">
        <v>897</v>
      </c>
      <c r="D246" s="7">
        <v>418</v>
      </c>
      <c r="E246" s="7">
        <v>31</v>
      </c>
      <c r="F246" s="7">
        <v>93</v>
      </c>
      <c r="G246" s="7">
        <v>447</v>
      </c>
      <c r="H246" s="7">
        <v>24</v>
      </c>
      <c r="I246" s="7">
        <v>95</v>
      </c>
      <c r="J246" s="7">
        <v>968</v>
      </c>
      <c r="K246" s="7">
        <v>93</v>
      </c>
      <c r="L246" s="7">
        <v>90</v>
      </c>
    </row>
    <row r="247" spans="1:12" x14ac:dyDescent="0.2">
      <c r="A247" s="6" t="s">
        <v>21</v>
      </c>
      <c r="B247" s="7">
        <v>29193</v>
      </c>
      <c r="C247" s="7">
        <v>942</v>
      </c>
      <c r="D247" s="7">
        <v>345</v>
      </c>
      <c r="E247" s="7">
        <v>31</v>
      </c>
      <c r="F247" s="7">
        <v>91</v>
      </c>
      <c r="G247" s="7">
        <v>334</v>
      </c>
      <c r="H247" s="7">
        <v>19</v>
      </c>
      <c r="I247" s="7">
        <v>94</v>
      </c>
      <c r="J247" s="7">
        <v>829</v>
      </c>
      <c r="K247" s="7">
        <v>95</v>
      </c>
      <c r="L247" s="7">
        <v>89</v>
      </c>
    </row>
    <row r="248" spans="1:12" x14ac:dyDescent="0.2">
      <c r="A248" s="6" t="s">
        <v>22</v>
      </c>
      <c r="B248" s="7">
        <v>29982</v>
      </c>
      <c r="C248" s="7">
        <v>999</v>
      </c>
      <c r="D248" s="7">
        <v>358</v>
      </c>
      <c r="E248" s="7">
        <v>33</v>
      </c>
      <c r="F248" s="7">
        <v>91</v>
      </c>
      <c r="G248" s="7">
        <v>412</v>
      </c>
      <c r="H248" s="7">
        <v>23</v>
      </c>
      <c r="I248" s="7">
        <v>94</v>
      </c>
      <c r="J248" s="7">
        <v>790</v>
      </c>
      <c r="K248" s="7">
        <v>109</v>
      </c>
      <c r="L248" s="7">
        <v>86</v>
      </c>
    </row>
    <row r="249" spans="1:12" x14ac:dyDescent="0.2">
      <c r="A249" s="6" t="s">
        <v>23</v>
      </c>
      <c r="B249" s="7">
        <v>33700</v>
      </c>
      <c r="C249" s="7">
        <v>1087</v>
      </c>
      <c r="D249" s="7">
        <v>239</v>
      </c>
      <c r="E249" s="7">
        <v>40</v>
      </c>
      <c r="F249" s="7">
        <v>83</v>
      </c>
      <c r="G249" s="7">
        <v>319</v>
      </c>
      <c r="H249" s="7">
        <v>26</v>
      </c>
      <c r="I249" s="7">
        <v>82</v>
      </c>
      <c r="J249" s="7">
        <v>614</v>
      </c>
      <c r="K249" s="7">
        <v>109</v>
      </c>
      <c r="L249" s="7">
        <v>82</v>
      </c>
    </row>
    <row r="250" spans="1:12" x14ac:dyDescent="0.2">
      <c r="A250" s="6" t="s">
        <v>24</v>
      </c>
      <c r="B250" s="7">
        <v>36670</v>
      </c>
      <c r="C250" s="7">
        <v>1222</v>
      </c>
      <c r="D250" s="7">
        <v>321</v>
      </c>
      <c r="E250" s="7">
        <v>46</v>
      </c>
      <c r="F250" s="7">
        <v>86</v>
      </c>
      <c r="G250" s="7">
        <v>344</v>
      </c>
      <c r="H250" s="7">
        <v>56</v>
      </c>
      <c r="I250" s="7">
        <v>84</v>
      </c>
      <c r="J250" s="7">
        <v>648</v>
      </c>
      <c r="K250" s="7">
        <v>155</v>
      </c>
      <c r="L250" s="7">
        <v>76</v>
      </c>
    </row>
    <row r="251" spans="1:12" x14ac:dyDescent="0.2">
      <c r="A251" s="6" t="s">
        <v>25</v>
      </c>
      <c r="B251" s="7">
        <v>40637</v>
      </c>
      <c r="C251" s="7">
        <v>1311</v>
      </c>
      <c r="D251" s="7">
        <v>253</v>
      </c>
      <c r="E251" s="7">
        <v>20</v>
      </c>
      <c r="F251" s="7">
        <v>92</v>
      </c>
      <c r="G251" s="7">
        <v>311</v>
      </c>
      <c r="H251" s="7">
        <v>23</v>
      </c>
      <c r="I251" s="7">
        <v>93</v>
      </c>
      <c r="J251" s="7">
        <v>670</v>
      </c>
      <c r="K251" s="7">
        <v>74</v>
      </c>
      <c r="L251" s="7">
        <v>89</v>
      </c>
    </row>
    <row r="252" spans="1:12" x14ac:dyDescent="0.2">
      <c r="A252" s="6" t="s">
        <v>26</v>
      </c>
      <c r="B252" s="7">
        <v>44294</v>
      </c>
      <c r="C252" s="7">
        <v>1429</v>
      </c>
      <c r="D252" s="7">
        <v>323</v>
      </c>
      <c r="E252" s="7">
        <v>26</v>
      </c>
      <c r="F252" s="7">
        <v>92</v>
      </c>
      <c r="G252" s="7">
        <v>356</v>
      </c>
      <c r="H252" s="7">
        <v>23</v>
      </c>
      <c r="I252" s="7">
        <v>94</v>
      </c>
      <c r="J252" s="7">
        <v>718</v>
      </c>
      <c r="K252" s="7">
        <v>77</v>
      </c>
      <c r="L252" s="7">
        <v>89</v>
      </c>
    </row>
    <row r="253" spans="1:12" x14ac:dyDescent="0.2">
      <c r="A253" s="6" t="s">
        <v>27</v>
      </c>
      <c r="B253" s="7">
        <v>41124</v>
      </c>
      <c r="C253" s="7">
        <v>1371</v>
      </c>
      <c r="D253" s="7">
        <v>185</v>
      </c>
      <c r="E253" s="7">
        <v>9</v>
      </c>
      <c r="F253" s="7">
        <v>95</v>
      </c>
      <c r="G253" s="7">
        <v>226</v>
      </c>
      <c r="H253" s="7">
        <v>9</v>
      </c>
      <c r="I253" s="7">
        <v>96</v>
      </c>
      <c r="J253" s="7">
        <v>511</v>
      </c>
      <c r="K253" s="7">
        <v>44</v>
      </c>
      <c r="L253" s="7">
        <v>91</v>
      </c>
    </row>
    <row r="254" spans="1:12" x14ac:dyDescent="0.2">
      <c r="A254" s="6" t="s">
        <v>28</v>
      </c>
      <c r="B254" s="7">
        <v>44493</v>
      </c>
      <c r="C254" s="7">
        <v>1435</v>
      </c>
      <c r="D254" s="7">
        <v>233</v>
      </c>
      <c r="E254" s="7">
        <v>10</v>
      </c>
      <c r="F254" s="7">
        <v>96</v>
      </c>
      <c r="G254" s="7">
        <v>229</v>
      </c>
      <c r="H254" s="7">
        <v>11</v>
      </c>
      <c r="I254" s="7">
        <v>95</v>
      </c>
      <c r="J254" s="7">
        <v>548</v>
      </c>
      <c r="K254" s="7">
        <v>40</v>
      </c>
      <c r="L254" s="7">
        <v>93</v>
      </c>
    </row>
    <row r="255" spans="1:12" x14ac:dyDescent="0.2">
      <c r="A255" s="6" t="s">
        <v>29</v>
      </c>
      <c r="B255" s="7">
        <v>42167</v>
      </c>
      <c r="C255" s="7">
        <v>1406</v>
      </c>
      <c r="D255" s="7">
        <v>277</v>
      </c>
      <c r="E255" s="7">
        <v>19</v>
      </c>
      <c r="F255" s="7">
        <v>93</v>
      </c>
      <c r="G255" s="7">
        <v>265</v>
      </c>
      <c r="H255" s="7">
        <v>15</v>
      </c>
      <c r="I255" s="7">
        <v>94</v>
      </c>
      <c r="J255" s="7">
        <v>617</v>
      </c>
      <c r="K255" s="7">
        <v>53</v>
      </c>
      <c r="L255" s="7">
        <v>91</v>
      </c>
    </row>
    <row r="256" spans="1:12" ht="13.5" thickBot="1" x14ac:dyDescent="0.25">
      <c r="A256" s="6" t="s">
        <v>30</v>
      </c>
      <c r="B256" s="7">
        <v>38704</v>
      </c>
      <c r="C256" s="7">
        <v>1249</v>
      </c>
      <c r="D256" s="7">
        <v>195</v>
      </c>
      <c r="E256" s="7">
        <v>13</v>
      </c>
      <c r="F256" s="7">
        <v>93</v>
      </c>
      <c r="G256" s="7">
        <v>248</v>
      </c>
      <c r="H256" s="7">
        <v>14</v>
      </c>
      <c r="I256" s="7">
        <v>95</v>
      </c>
      <c r="J256" s="7">
        <v>519</v>
      </c>
      <c r="K256" s="7">
        <v>49</v>
      </c>
      <c r="L256" s="7">
        <v>91</v>
      </c>
    </row>
    <row r="257" spans="1:12" ht="14.25" thickTop="1" thickBot="1" x14ac:dyDescent="0.25">
      <c r="A257" s="9" t="s">
        <v>74</v>
      </c>
      <c r="B257" s="10">
        <f t="shared" ref="B257:J257" si="34">SUM(B245:B256)</f>
        <v>434167</v>
      </c>
      <c r="C257" s="10">
        <f t="shared" si="34"/>
        <v>14254</v>
      </c>
      <c r="D257" s="10">
        <f t="shared" si="34"/>
        <v>3446</v>
      </c>
      <c r="E257" s="10">
        <f>SUM(E245:E256)</f>
        <v>303</v>
      </c>
      <c r="F257" s="10">
        <f>SUM(F245:F256)</f>
        <v>1097</v>
      </c>
      <c r="G257" s="10">
        <f>SUM(G245:G256)</f>
        <v>3735</v>
      </c>
      <c r="H257" s="10">
        <f>SUM(H245:H256)</f>
        <v>261</v>
      </c>
      <c r="I257" s="10">
        <f>SUM(I245:I256)</f>
        <v>1108</v>
      </c>
      <c r="J257" s="10">
        <f t="shared" si="34"/>
        <v>8264</v>
      </c>
      <c r="K257" s="10">
        <f>SUM(K245:K256)</f>
        <v>957</v>
      </c>
      <c r="L257" s="10">
        <f>SUM(L245:L256)</f>
        <v>1060</v>
      </c>
    </row>
    <row r="258" spans="1:12" ht="14.25" thickTop="1" thickBot="1" x14ac:dyDescent="0.25">
      <c r="A258" s="19" t="s">
        <v>75</v>
      </c>
      <c r="B258" s="12">
        <f t="shared" ref="B258:J258" si="35">AVERAGE(B245:B256)</f>
        <v>36180.583333333336</v>
      </c>
      <c r="C258" s="12">
        <f t="shared" si="35"/>
        <v>1187.8333333333333</v>
      </c>
      <c r="D258" s="12">
        <f t="shared" si="35"/>
        <v>287.16666666666669</v>
      </c>
      <c r="E258" s="12">
        <f>AVERAGE(E245:E256)</f>
        <v>25.25</v>
      </c>
      <c r="F258" s="12">
        <f>AVERAGE(F245:F256)</f>
        <v>91.416666666666671</v>
      </c>
      <c r="G258" s="12">
        <f>AVERAGE(G245:G256)</f>
        <v>311.25</v>
      </c>
      <c r="H258" s="12">
        <f>AVERAGE(H245:H256)</f>
        <v>21.75</v>
      </c>
      <c r="I258" s="12">
        <f>AVERAGE(I245:I256)</f>
        <v>92.333333333333329</v>
      </c>
      <c r="J258" s="12">
        <f t="shared" si="35"/>
        <v>688.66666666666663</v>
      </c>
      <c r="K258" s="12">
        <f t="shared" ref="K258:L258" si="36">AVERAGE(K245:K256)</f>
        <v>79.75</v>
      </c>
      <c r="L258" s="12">
        <f t="shared" si="36"/>
        <v>88.333333333333329</v>
      </c>
    </row>
    <row r="259" spans="1:12" ht="13.5" thickTop="1" x14ac:dyDescent="0.2"/>
    <row r="260" spans="1:12" ht="13.5" thickBot="1" x14ac:dyDescent="0.25"/>
    <row r="261" spans="1:12" ht="13.5" thickTop="1" x14ac:dyDescent="0.2">
      <c r="A261" s="24" t="s">
        <v>5</v>
      </c>
      <c r="B261" s="16" t="s">
        <v>6</v>
      </c>
      <c r="C261" s="16" t="s">
        <v>6</v>
      </c>
      <c r="D261" s="16" t="s">
        <v>37</v>
      </c>
      <c r="E261" s="16" t="s">
        <v>8</v>
      </c>
      <c r="F261" s="28" t="s">
        <v>2</v>
      </c>
      <c r="G261" s="16" t="s">
        <v>9</v>
      </c>
      <c r="H261" s="16" t="s">
        <v>10</v>
      </c>
      <c r="I261" s="28" t="s">
        <v>3</v>
      </c>
      <c r="J261" s="16" t="s">
        <v>11</v>
      </c>
      <c r="K261" s="16" t="s">
        <v>12</v>
      </c>
      <c r="L261" s="28" t="s">
        <v>13</v>
      </c>
    </row>
    <row r="262" spans="1:12" ht="13.5" thickBot="1" x14ac:dyDescent="0.25">
      <c r="A262" s="22" t="s">
        <v>76</v>
      </c>
      <c r="B262" s="17" t="s">
        <v>15</v>
      </c>
      <c r="C262" s="18" t="s">
        <v>16</v>
      </c>
      <c r="D262" s="17" t="s">
        <v>39</v>
      </c>
      <c r="E262" s="17" t="s">
        <v>39</v>
      </c>
      <c r="F262" s="29" t="s">
        <v>52</v>
      </c>
      <c r="G262" s="17" t="s">
        <v>39</v>
      </c>
      <c r="H262" s="17" t="s">
        <v>39</v>
      </c>
      <c r="I262" s="29" t="s">
        <v>52</v>
      </c>
      <c r="J262" s="17" t="s">
        <v>39</v>
      </c>
      <c r="K262" s="17" t="s">
        <v>39</v>
      </c>
      <c r="L262" s="29" t="s">
        <v>52</v>
      </c>
    </row>
    <row r="263" spans="1:12" ht="13.5" thickTop="1" x14ac:dyDescent="0.2">
      <c r="A263" s="6" t="s">
        <v>19</v>
      </c>
      <c r="B263" s="7">
        <v>42913</v>
      </c>
      <c r="C263" s="7">
        <v>1384</v>
      </c>
      <c r="D263" s="7">
        <v>268</v>
      </c>
      <c r="E263" s="7">
        <v>29</v>
      </c>
      <c r="F263" s="7">
        <v>89</v>
      </c>
      <c r="G263" s="7">
        <v>246</v>
      </c>
      <c r="H263" s="7">
        <v>23</v>
      </c>
      <c r="I263" s="7">
        <v>91</v>
      </c>
      <c r="J263" s="7">
        <v>615</v>
      </c>
      <c r="K263" s="7">
        <v>71</v>
      </c>
      <c r="L263" s="7">
        <v>88</v>
      </c>
    </row>
    <row r="264" spans="1:12" x14ac:dyDescent="0.2">
      <c r="A264" s="6" t="s">
        <v>20</v>
      </c>
      <c r="B264" s="7">
        <v>35848</v>
      </c>
      <c r="C264" s="7">
        <v>1280</v>
      </c>
      <c r="D264" s="7">
        <v>275</v>
      </c>
      <c r="E264" s="7">
        <v>33</v>
      </c>
      <c r="F264" s="7">
        <v>88</v>
      </c>
      <c r="G264" s="7">
        <v>395</v>
      </c>
      <c r="H264" s="7">
        <v>23</v>
      </c>
      <c r="I264" s="7">
        <v>94</v>
      </c>
      <c r="J264" s="7">
        <v>669</v>
      </c>
      <c r="K264" s="7">
        <v>76</v>
      </c>
      <c r="L264" s="7">
        <v>89</v>
      </c>
    </row>
    <row r="265" spans="1:12" x14ac:dyDescent="0.2">
      <c r="A265" s="6" t="s">
        <v>21</v>
      </c>
      <c r="B265" s="7">
        <v>51898</v>
      </c>
      <c r="C265" s="7">
        <v>1674</v>
      </c>
      <c r="D265" s="7">
        <v>227</v>
      </c>
      <c r="E265" s="7">
        <v>32</v>
      </c>
      <c r="F265" s="7">
        <v>86</v>
      </c>
      <c r="G265" s="7">
        <v>223</v>
      </c>
      <c r="H265" s="7">
        <v>23</v>
      </c>
      <c r="I265" s="7">
        <v>90</v>
      </c>
      <c r="J265" s="7">
        <v>541</v>
      </c>
      <c r="K265" s="7">
        <v>84</v>
      </c>
      <c r="L265" s="7">
        <v>85</v>
      </c>
    </row>
    <row r="266" spans="1:12" x14ac:dyDescent="0.2">
      <c r="A266" s="6" t="s">
        <v>22</v>
      </c>
      <c r="B266" s="7">
        <v>45693</v>
      </c>
      <c r="C266" s="7">
        <v>1523</v>
      </c>
      <c r="D266" s="7">
        <v>214</v>
      </c>
      <c r="E266" s="7">
        <v>29</v>
      </c>
      <c r="F266" s="7">
        <v>86</v>
      </c>
      <c r="G266" s="7">
        <v>310</v>
      </c>
      <c r="H266" s="7">
        <v>32</v>
      </c>
      <c r="I266" s="7">
        <v>90</v>
      </c>
      <c r="J266" s="7">
        <v>591</v>
      </c>
      <c r="K266" s="7">
        <v>86</v>
      </c>
      <c r="L266" s="7">
        <v>85</v>
      </c>
    </row>
    <row r="267" spans="1:12" x14ac:dyDescent="0.2">
      <c r="A267" s="6" t="s">
        <v>23</v>
      </c>
      <c r="B267" s="7">
        <v>40523</v>
      </c>
      <c r="C267" s="7">
        <v>1307</v>
      </c>
      <c r="D267" s="7">
        <v>302</v>
      </c>
      <c r="E267" s="7">
        <v>30</v>
      </c>
      <c r="F267" s="7">
        <v>90</v>
      </c>
      <c r="G267" s="7">
        <v>376</v>
      </c>
      <c r="H267" s="7">
        <v>28</v>
      </c>
      <c r="I267" s="7">
        <v>93</v>
      </c>
      <c r="J267" s="7">
        <v>637</v>
      </c>
      <c r="K267" s="7">
        <v>80</v>
      </c>
      <c r="L267" s="7">
        <v>88</v>
      </c>
    </row>
    <row r="268" spans="1:12" x14ac:dyDescent="0.2">
      <c r="A268" s="6" t="s">
        <v>24</v>
      </c>
      <c r="B268" s="7">
        <v>39785</v>
      </c>
      <c r="C268" s="7">
        <v>1326</v>
      </c>
      <c r="D268" s="7">
        <v>274</v>
      </c>
      <c r="E268" s="7">
        <v>21</v>
      </c>
      <c r="F268" s="7">
        <v>92</v>
      </c>
      <c r="G268" s="7">
        <v>372</v>
      </c>
      <c r="H268" s="7">
        <v>23</v>
      </c>
      <c r="I268" s="7">
        <v>94</v>
      </c>
      <c r="J268" s="7">
        <v>658</v>
      </c>
      <c r="K268" s="7">
        <v>59</v>
      </c>
      <c r="L268" s="7">
        <v>91</v>
      </c>
    </row>
    <row r="269" spans="1:12" x14ac:dyDescent="0.2">
      <c r="A269" s="6" t="s">
        <v>25</v>
      </c>
      <c r="B269" s="7">
        <v>36266</v>
      </c>
      <c r="C269" s="7">
        <v>1170</v>
      </c>
      <c r="D269" s="7">
        <v>282</v>
      </c>
      <c r="E269" s="7">
        <v>15</v>
      </c>
      <c r="F269" s="7">
        <v>95</v>
      </c>
      <c r="G269" s="7">
        <v>332</v>
      </c>
      <c r="H269" s="7">
        <v>12</v>
      </c>
      <c r="I269" s="7">
        <v>96</v>
      </c>
      <c r="J269" s="7">
        <v>679</v>
      </c>
      <c r="K269" s="7">
        <v>59</v>
      </c>
      <c r="L269" s="7">
        <v>91</v>
      </c>
    </row>
    <row r="270" spans="1:12" x14ac:dyDescent="0.2">
      <c r="A270" s="6" t="s">
        <v>26</v>
      </c>
      <c r="B270" s="7">
        <v>41943</v>
      </c>
      <c r="C270" s="7">
        <v>1353</v>
      </c>
      <c r="D270" s="7">
        <v>391</v>
      </c>
      <c r="E270" s="7">
        <v>13</v>
      </c>
      <c r="F270" s="7">
        <v>97</v>
      </c>
      <c r="G270" s="7">
        <v>351</v>
      </c>
      <c r="H270" s="7">
        <v>23</v>
      </c>
      <c r="I270" s="7">
        <v>93</v>
      </c>
      <c r="J270" s="7">
        <v>786</v>
      </c>
      <c r="K270" s="7">
        <v>75</v>
      </c>
      <c r="L270" s="7">
        <v>90</v>
      </c>
    </row>
    <row r="271" spans="1:12" x14ac:dyDescent="0.2">
      <c r="A271" s="6" t="s">
        <v>27</v>
      </c>
      <c r="B271" s="7">
        <v>37356</v>
      </c>
      <c r="C271" s="7">
        <v>1245</v>
      </c>
      <c r="D271" s="7">
        <v>209</v>
      </c>
      <c r="E271" s="7">
        <v>10</v>
      </c>
      <c r="F271" s="7">
        <v>95</v>
      </c>
      <c r="G271" s="7">
        <v>386</v>
      </c>
      <c r="H271" s="7">
        <v>20</v>
      </c>
      <c r="I271" s="7">
        <v>95</v>
      </c>
      <c r="J271" s="7">
        <v>519</v>
      </c>
      <c r="K271" s="7">
        <v>52</v>
      </c>
      <c r="L271" s="7">
        <v>90</v>
      </c>
    </row>
    <row r="272" spans="1:12" x14ac:dyDescent="0.2">
      <c r="A272" s="6" t="s">
        <v>28</v>
      </c>
      <c r="B272" s="7">
        <v>40015</v>
      </c>
      <c r="C272" s="7">
        <v>1291</v>
      </c>
      <c r="D272" s="7">
        <v>434</v>
      </c>
      <c r="E272" s="7">
        <v>12</v>
      </c>
      <c r="F272" s="7">
        <v>97</v>
      </c>
      <c r="G272" s="7">
        <v>629</v>
      </c>
      <c r="H272" s="7">
        <v>25</v>
      </c>
      <c r="I272" s="7">
        <v>96</v>
      </c>
      <c r="J272" s="7">
        <v>669</v>
      </c>
      <c r="K272" s="7">
        <v>66</v>
      </c>
      <c r="L272" s="7">
        <v>90</v>
      </c>
    </row>
    <row r="273" spans="1:12" x14ac:dyDescent="0.2">
      <c r="A273" s="6" t="s">
        <v>29</v>
      </c>
      <c r="B273" s="7">
        <v>42450</v>
      </c>
      <c r="C273" s="7">
        <v>1415</v>
      </c>
      <c r="D273" s="7">
        <v>233</v>
      </c>
      <c r="E273" s="7">
        <v>12</v>
      </c>
      <c r="F273" s="7">
        <v>95</v>
      </c>
      <c r="G273" s="7">
        <v>391</v>
      </c>
      <c r="H273" s="7">
        <v>16</v>
      </c>
      <c r="I273" s="7">
        <v>96</v>
      </c>
      <c r="J273" s="7">
        <v>549</v>
      </c>
      <c r="K273" s="7">
        <v>53</v>
      </c>
      <c r="L273" s="7">
        <v>90</v>
      </c>
    </row>
    <row r="274" spans="1:12" ht="13.5" thickBot="1" x14ac:dyDescent="0.25">
      <c r="A274" s="6" t="s">
        <v>30</v>
      </c>
      <c r="B274" s="7">
        <v>34751</v>
      </c>
      <c r="C274" s="7">
        <v>1121</v>
      </c>
      <c r="D274" s="7">
        <v>401</v>
      </c>
      <c r="E274" s="7">
        <v>9</v>
      </c>
      <c r="F274" s="7">
        <v>98</v>
      </c>
      <c r="G274" s="7">
        <v>423</v>
      </c>
      <c r="H274" s="7">
        <v>12</v>
      </c>
      <c r="I274" s="7">
        <v>97</v>
      </c>
      <c r="J274" s="7">
        <v>885</v>
      </c>
      <c r="K274" s="7">
        <v>55</v>
      </c>
      <c r="L274" s="7">
        <v>94</v>
      </c>
    </row>
    <row r="275" spans="1:12" ht="14.25" thickTop="1" thickBot="1" x14ac:dyDescent="0.25">
      <c r="A275" s="9" t="s">
        <v>77</v>
      </c>
      <c r="B275" s="30">
        <f>SUM(B263:B274)</f>
        <v>489441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4.25" thickTop="1" thickBot="1" x14ac:dyDescent="0.25">
      <c r="A276" s="19" t="s">
        <v>78</v>
      </c>
      <c r="B276" s="12">
        <f t="shared" ref="B276:J276" si="37">AVERAGE(B263:B274)</f>
        <v>40786.75</v>
      </c>
      <c r="C276" s="12">
        <f t="shared" si="37"/>
        <v>1340.75</v>
      </c>
      <c r="D276" s="12">
        <f t="shared" si="37"/>
        <v>292.5</v>
      </c>
      <c r="E276" s="12">
        <f>AVERAGE(E263:E274)</f>
        <v>20.416666666666668</v>
      </c>
      <c r="F276" s="12">
        <f>AVERAGE(F263:F274)</f>
        <v>92.333333333333329</v>
      </c>
      <c r="G276" s="12">
        <f>AVERAGE(G263:G274)</f>
        <v>369.5</v>
      </c>
      <c r="H276" s="12">
        <f>AVERAGE(H263:H274)</f>
        <v>21.666666666666668</v>
      </c>
      <c r="I276" s="12">
        <f>AVERAGE(I263:I274)</f>
        <v>93.75</v>
      </c>
      <c r="J276" s="12">
        <f t="shared" si="37"/>
        <v>649.83333333333337</v>
      </c>
      <c r="K276" s="12">
        <f t="shared" ref="K276:L276" si="38">AVERAGE(K263:K274)</f>
        <v>68</v>
      </c>
      <c r="L276" s="12">
        <f t="shared" si="38"/>
        <v>89.25</v>
      </c>
    </row>
    <row r="277" spans="1:12" ht="13.5" thickTop="1" x14ac:dyDescent="0.2">
      <c r="C277" s="14">
        <f>AVERAGE(C272:C274)</f>
        <v>1275.6666666666667</v>
      </c>
    </row>
    <row r="278" spans="1:12" ht="13.5" thickBot="1" x14ac:dyDescent="0.25"/>
    <row r="279" spans="1:12" ht="13.5" thickTop="1" x14ac:dyDescent="0.2">
      <c r="A279" s="24" t="s">
        <v>5</v>
      </c>
      <c r="B279" s="16" t="s">
        <v>6</v>
      </c>
      <c r="C279" s="16" t="s">
        <v>6</v>
      </c>
      <c r="D279" s="16" t="s">
        <v>37</v>
      </c>
      <c r="E279" s="16" t="s">
        <v>8</v>
      </c>
      <c r="F279" s="28" t="s">
        <v>2</v>
      </c>
      <c r="G279" s="16" t="s">
        <v>9</v>
      </c>
      <c r="H279" s="16" t="s">
        <v>10</v>
      </c>
      <c r="I279" s="28" t="s">
        <v>3</v>
      </c>
      <c r="J279" s="16" t="s">
        <v>11</v>
      </c>
      <c r="K279" s="16" t="s">
        <v>12</v>
      </c>
      <c r="L279" s="28" t="s">
        <v>13</v>
      </c>
    </row>
    <row r="280" spans="1:12" ht="13.5" thickBot="1" x14ac:dyDescent="0.25">
      <c r="A280" s="22" t="s">
        <v>79</v>
      </c>
      <c r="B280" s="17" t="s">
        <v>15</v>
      </c>
      <c r="C280" s="18" t="s">
        <v>16</v>
      </c>
      <c r="D280" s="17" t="s">
        <v>39</v>
      </c>
      <c r="E280" s="17" t="s">
        <v>39</v>
      </c>
      <c r="F280" s="29" t="s">
        <v>52</v>
      </c>
      <c r="G280" s="17" t="s">
        <v>39</v>
      </c>
      <c r="H280" s="17" t="s">
        <v>39</v>
      </c>
      <c r="I280" s="29" t="s">
        <v>52</v>
      </c>
      <c r="J280" s="17" t="s">
        <v>39</v>
      </c>
      <c r="K280" s="17" t="s">
        <v>39</v>
      </c>
      <c r="L280" s="29" t="s">
        <v>52</v>
      </c>
    </row>
    <row r="281" spans="1:12" ht="13.5" thickTop="1" x14ac:dyDescent="0.2">
      <c r="A281" s="6" t="s">
        <v>19</v>
      </c>
      <c r="B281" s="7">
        <v>34028</v>
      </c>
      <c r="C281" s="7">
        <v>1098</v>
      </c>
      <c r="D281" s="7">
        <v>289</v>
      </c>
      <c r="E281" s="7">
        <v>14</v>
      </c>
      <c r="F281" s="7">
        <v>95</v>
      </c>
      <c r="G281" s="7">
        <v>400</v>
      </c>
      <c r="H281" s="7">
        <v>20</v>
      </c>
      <c r="I281" s="7">
        <v>95</v>
      </c>
      <c r="J281" s="7">
        <v>759</v>
      </c>
      <c r="K281" s="7">
        <v>46</v>
      </c>
      <c r="L281" s="7">
        <v>94</v>
      </c>
    </row>
    <row r="282" spans="1:12" x14ac:dyDescent="0.2">
      <c r="A282" s="6" t="s">
        <v>20</v>
      </c>
      <c r="B282" s="7">
        <v>33084</v>
      </c>
      <c r="C282" s="7">
        <v>1141</v>
      </c>
      <c r="D282" s="7">
        <v>545</v>
      </c>
      <c r="E282" s="7">
        <v>10</v>
      </c>
      <c r="F282" s="7">
        <v>98</v>
      </c>
      <c r="G282" s="7">
        <v>257</v>
      </c>
      <c r="H282" s="7">
        <v>10</v>
      </c>
      <c r="I282" s="7">
        <v>96</v>
      </c>
      <c r="J282" s="7">
        <v>1011</v>
      </c>
      <c r="K282" s="7">
        <v>49</v>
      </c>
      <c r="L282" s="7">
        <v>95</v>
      </c>
    </row>
    <row r="283" spans="1:12" x14ac:dyDescent="0.2">
      <c r="A283" s="6" t="s">
        <v>21</v>
      </c>
      <c r="B283" s="7">
        <v>32317</v>
      </c>
      <c r="C283" s="7">
        <v>1042</v>
      </c>
      <c r="D283" s="7">
        <v>318</v>
      </c>
      <c r="E283" s="7">
        <v>13</v>
      </c>
      <c r="F283" s="7">
        <v>96</v>
      </c>
      <c r="G283" s="7">
        <v>230</v>
      </c>
      <c r="H283" s="7">
        <v>10</v>
      </c>
      <c r="I283" s="7">
        <v>96</v>
      </c>
      <c r="J283" s="7">
        <v>814</v>
      </c>
      <c r="K283" s="7">
        <v>58</v>
      </c>
      <c r="L283" s="7">
        <v>93</v>
      </c>
    </row>
    <row r="284" spans="1:12" x14ac:dyDescent="0.2">
      <c r="A284" s="6" t="s">
        <v>22</v>
      </c>
      <c r="B284" s="7">
        <v>33991</v>
      </c>
      <c r="C284" s="7">
        <v>1133</v>
      </c>
      <c r="D284" s="7">
        <v>326</v>
      </c>
      <c r="E284" s="7">
        <v>11</v>
      </c>
      <c r="F284" s="7">
        <v>97</v>
      </c>
      <c r="G284" s="7">
        <v>241</v>
      </c>
      <c r="H284" s="7">
        <v>9</v>
      </c>
      <c r="I284" s="7">
        <v>96</v>
      </c>
      <c r="J284" s="7">
        <v>639</v>
      </c>
      <c r="K284" s="7">
        <v>50</v>
      </c>
      <c r="L284" s="7">
        <v>92</v>
      </c>
    </row>
    <row r="285" spans="1:12" x14ac:dyDescent="0.2">
      <c r="A285" s="6" t="s">
        <v>23</v>
      </c>
      <c r="B285" s="7">
        <v>34072</v>
      </c>
      <c r="C285" s="7">
        <v>1099</v>
      </c>
      <c r="D285" s="7">
        <v>400</v>
      </c>
      <c r="E285" s="7">
        <v>13</v>
      </c>
      <c r="F285" s="7">
        <v>97</v>
      </c>
      <c r="G285" s="7">
        <v>304</v>
      </c>
      <c r="H285" s="7">
        <v>13</v>
      </c>
      <c r="I285" s="7">
        <v>96</v>
      </c>
      <c r="J285" s="7">
        <v>809</v>
      </c>
      <c r="K285" s="7">
        <v>45</v>
      </c>
      <c r="L285" s="7">
        <v>94</v>
      </c>
    </row>
    <row r="286" spans="1:12" x14ac:dyDescent="0.2">
      <c r="A286" s="6" t="s">
        <v>24</v>
      </c>
      <c r="B286" s="7">
        <v>32687</v>
      </c>
      <c r="C286" s="7">
        <v>1090</v>
      </c>
      <c r="D286" s="7">
        <v>271</v>
      </c>
      <c r="E286" s="7">
        <v>20</v>
      </c>
      <c r="F286" s="7">
        <v>93</v>
      </c>
      <c r="G286" s="7">
        <v>328</v>
      </c>
      <c r="H286" s="7">
        <v>18</v>
      </c>
      <c r="I286" s="7">
        <v>95</v>
      </c>
      <c r="J286" s="7">
        <v>608</v>
      </c>
      <c r="K286" s="7">
        <v>63</v>
      </c>
      <c r="L286" s="7">
        <v>90</v>
      </c>
    </row>
    <row r="287" spans="1:12" x14ac:dyDescent="0.2">
      <c r="A287" s="6" t="s">
        <v>25</v>
      </c>
      <c r="B287" s="7">
        <v>34624</v>
      </c>
      <c r="C287" s="7">
        <v>1117</v>
      </c>
      <c r="D287" s="7">
        <v>257</v>
      </c>
      <c r="E287" s="7">
        <v>23</v>
      </c>
      <c r="F287" s="7">
        <v>91</v>
      </c>
      <c r="G287" s="7">
        <v>307</v>
      </c>
      <c r="H287" s="7">
        <v>12</v>
      </c>
      <c r="I287" s="7">
        <v>96</v>
      </c>
      <c r="J287" s="7">
        <v>729</v>
      </c>
      <c r="K287" s="7">
        <v>54</v>
      </c>
      <c r="L287" s="7">
        <v>93</v>
      </c>
    </row>
    <row r="288" spans="1:12" x14ac:dyDescent="0.2">
      <c r="A288" s="6" t="s">
        <v>26</v>
      </c>
      <c r="B288" s="7">
        <v>28016</v>
      </c>
      <c r="C288" s="7">
        <v>904</v>
      </c>
      <c r="D288" s="7">
        <v>346</v>
      </c>
      <c r="E288" s="7">
        <v>16</v>
      </c>
      <c r="F288" s="7">
        <v>95</v>
      </c>
      <c r="G288" s="7">
        <v>425</v>
      </c>
      <c r="H288" s="7">
        <v>15</v>
      </c>
      <c r="I288" s="7">
        <v>97</v>
      </c>
      <c r="J288" s="7">
        <v>779</v>
      </c>
      <c r="K288" s="7">
        <v>48</v>
      </c>
      <c r="L288" s="7">
        <v>94</v>
      </c>
    </row>
    <row r="289" spans="1:12" x14ac:dyDescent="0.2">
      <c r="A289" s="6" t="s">
        <v>27</v>
      </c>
      <c r="B289" s="7">
        <v>24341</v>
      </c>
      <c r="C289" s="7">
        <v>811</v>
      </c>
      <c r="D289" s="7">
        <v>298</v>
      </c>
      <c r="E289" s="7">
        <v>21</v>
      </c>
      <c r="F289" s="7">
        <v>93</v>
      </c>
      <c r="G289" s="7">
        <v>283</v>
      </c>
      <c r="H289" s="7">
        <v>16</v>
      </c>
      <c r="I289" s="7">
        <v>94</v>
      </c>
      <c r="J289" s="7">
        <v>617</v>
      </c>
      <c r="K289" s="7">
        <v>63</v>
      </c>
      <c r="L289" s="7">
        <v>90</v>
      </c>
    </row>
    <row r="290" spans="1:12" x14ac:dyDescent="0.2">
      <c r="A290" s="6" t="s">
        <v>28</v>
      </c>
      <c r="B290" s="7">
        <v>31512</v>
      </c>
      <c r="C290" s="7">
        <v>1017</v>
      </c>
      <c r="D290" s="7">
        <v>317</v>
      </c>
      <c r="E290" s="7">
        <v>9</v>
      </c>
      <c r="F290" s="7">
        <v>97</v>
      </c>
      <c r="G290" s="7">
        <v>307</v>
      </c>
      <c r="H290" s="7">
        <v>9</v>
      </c>
      <c r="I290" s="7">
        <v>97</v>
      </c>
      <c r="J290" s="7">
        <v>743</v>
      </c>
      <c r="K290" s="7">
        <v>50</v>
      </c>
      <c r="L290" s="7">
        <v>93</v>
      </c>
    </row>
    <row r="291" spans="1:12" x14ac:dyDescent="0.2">
      <c r="A291" s="6" t="s">
        <v>29</v>
      </c>
      <c r="B291" s="7">
        <v>34566</v>
      </c>
      <c r="C291" s="7">
        <v>1152</v>
      </c>
      <c r="D291" s="7">
        <v>276</v>
      </c>
      <c r="E291" s="7">
        <v>14</v>
      </c>
      <c r="F291" s="7">
        <v>95</v>
      </c>
      <c r="G291" s="7">
        <v>361</v>
      </c>
      <c r="H291" s="7">
        <v>11</v>
      </c>
      <c r="I291" s="7">
        <v>97</v>
      </c>
      <c r="J291" s="7">
        <v>673</v>
      </c>
      <c r="K291" s="7">
        <v>50</v>
      </c>
      <c r="L291" s="7">
        <v>93</v>
      </c>
    </row>
    <row r="292" spans="1:12" ht="13.5" thickBot="1" x14ac:dyDescent="0.25">
      <c r="A292" s="6" t="s">
        <v>30</v>
      </c>
      <c r="B292" s="7">
        <v>35147</v>
      </c>
      <c r="C292" s="7">
        <v>1134</v>
      </c>
      <c r="D292" s="7">
        <v>581</v>
      </c>
      <c r="E292" s="7">
        <v>14</v>
      </c>
      <c r="F292" s="7">
        <v>98</v>
      </c>
      <c r="G292" s="7">
        <v>500</v>
      </c>
      <c r="H292" s="7">
        <v>18</v>
      </c>
      <c r="I292" s="7">
        <v>96</v>
      </c>
      <c r="J292" s="7">
        <v>1024</v>
      </c>
      <c r="K292" s="7">
        <v>60</v>
      </c>
      <c r="L292" s="7">
        <v>94</v>
      </c>
    </row>
    <row r="293" spans="1:12" ht="14.25" thickTop="1" thickBot="1" x14ac:dyDescent="0.25">
      <c r="A293" s="9" t="s">
        <v>80</v>
      </c>
      <c r="B293" s="30">
        <f>SUM(B281:B292)</f>
        <v>388385</v>
      </c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4.25" thickTop="1" thickBot="1" x14ac:dyDescent="0.25">
      <c r="A294" s="19" t="s">
        <v>81</v>
      </c>
      <c r="B294" s="12">
        <f t="shared" ref="B294:J294" si="39">AVERAGE(B281:B292)</f>
        <v>32365.416666666668</v>
      </c>
      <c r="C294" s="12">
        <f t="shared" si="39"/>
        <v>1061.5</v>
      </c>
      <c r="D294" s="12">
        <f t="shared" si="39"/>
        <v>352</v>
      </c>
      <c r="E294" s="12">
        <f>AVERAGE(E281:E292)</f>
        <v>14.833333333333334</v>
      </c>
      <c r="F294" s="12">
        <f>AVERAGE(F281:F292)</f>
        <v>95.416666666666671</v>
      </c>
      <c r="G294" s="12">
        <f>AVERAGE(G281:G292)</f>
        <v>328.58333333333331</v>
      </c>
      <c r="H294" s="12">
        <f>AVERAGE(H281:H292)</f>
        <v>13.416666666666666</v>
      </c>
      <c r="I294" s="12">
        <f>AVERAGE(I281:I292)</f>
        <v>95.916666666666671</v>
      </c>
      <c r="J294" s="12">
        <f t="shared" si="39"/>
        <v>767.08333333333337</v>
      </c>
      <c r="K294" s="12">
        <f t="shared" ref="K294:L294" si="40">AVERAGE(K281:K292)</f>
        <v>53</v>
      </c>
      <c r="L294" s="12">
        <f t="shared" si="40"/>
        <v>92.916666666666671</v>
      </c>
    </row>
    <row r="295" spans="1:12" ht="13.5" thickTop="1" x14ac:dyDescent="0.2"/>
    <row r="296" spans="1:12" ht="13.5" thickBot="1" x14ac:dyDescent="0.25"/>
    <row r="297" spans="1:12" ht="13.5" thickTop="1" x14ac:dyDescent="0.2">
      <c r="A297" s="24" t="s">
        <v>5</v>
      </c>
      <c r="B297" s="16" t="s">
        <v>6</v>
      </c>
      <c r="C297" s="16" t="s">
        <v>6</v>
      </c>
      <c r="D297" s="16" t="s">
        <v>37</v>
      </c>
      <c r="E297" s="16" t="s">
        <v>8</v>
      </c>
      <c r="F297" s="28" t="s">
        <v>2</v>
      </c>
      <c r="G297" s="16" t="s">
        <v>9</v>
      </c>
      <c r="H297" s="16" t="s">
        <v>10</v>
      </c>
      <c r="I297" s="28" t="s">
        <v>3</v>
      </c>
      <c r="J297" s="16" t="s">
        <v>11</v>
      </c>
      <c r="K297" s="16" t="s">
        <v>12</v>
      </c>
      <c r="L297" s="28" t="s">
        <v>13</v>
      </c>
    </row>
    <row r="298" spans="1:12" ht="13.5" thickBot="1" x14ac:dyDescent="0.25">
      <c r="A298" s="22" t="s">
        <v>82</v>
      </c>
      <c r="B298" s="17" t="s">
        <v>15</v>
      </c>
      <c r="C298" s="18" t="s">
        <v>16</v>
      </c>
      <c r="D298" s="17" t="s">
        <v>39</v>
      </c>
      <c r="E298" s="17" t="s">
        <v>39</v>
      </c>
      <c r="F298" s="29" t="s">
        <v>52</v>
      </c>
      <c r="G298" s="17" t="s">
        <v>39</v>
      </c>
      <c r="H298" s="17" t="s">
        <v>39</v>
      </c>
      <c r="I298" s="29" t="s">
        <v>52</v>
      </c>
      <c r="J298" s="17" t="s">
        <v>39</v>
      </c>
      <c r="K298" s="17" t="s">
        <v>39</v>
      </c>
      <c r="L298" s="29" t="s">
        <v>52</v>
      </c>
    </row>
    <row r="299" spans="1:12" ht="13.5" thickTop="1" x14ac:dyDescent="0.2">
      <c r="A299" s="6" t="s">
        <v>19</v>
      </c>
      <c r="B299" s="7">
        <v>37775</v>
      </c>
      <c r="C299" s="7">
        <v>1219</v>
      </c>
      <c r="D299" s="7">
        <v>292</v>
      </c>
      <c r="E299" s="7">
        <v>18</v>
      </c>
      <c r="F299" s="7">
        <v>94</v>
      </c>
      <c r="G299" s="7">
        <v>273</v>
      </c>
      <c r="H299" s="7">
        <v>17</v>
      </c>
      <c r="I299" s="7">
        <v>94</v>
      </c>
      <c r="J299" s="7">
        <v>607</v>
      </c>
      <c r="K299" s="7">
        <v>62</v>
      </c>
      <c r="L299" s="7">
        <v>90</v>
      </c>
    </row>
    <row r="300" spans="1:12" x14ac:dyDescent="0.2">
      <c r="A300" s="6" t="s">
        <v>20</v>
      </c>
      <c r="B300" s="7">
        <v>35690</v>
      </c>
      <c r="C300" s="7">
        <v>1275</v>
      </c>
      <c r="D300" s="7">
        <v>279</v>
      </c>
      <c r="E300" s="7">
        <v>18</v>
      </c>
      <c r="F300" s="7">
        <v>94</v>
      </c>
      <c r="G300" s="7">
        <v>271</v>
      </c>
      <c r="H300" s="7">
        <v>17</v>
      </c>
      <c r="I300" s="7">
        <v>94</v>
      </c>
      <c r="J300" s="7">
        <v>681</v>
      </c>
      <c r="K300" s="7">
        <v>65</v>
      </c>
      <c r="L300" s="7">
        <v>91</v>
      </c>
    </row>
    <row r="301" spans="1:12" x14ac:dyDescent="0.2">
      <c r="A301" s="6" t="s">
        <v>21</v>
      </c>
      <c r="B301" s="7">
        <v>49951</v>
      </c>
      <c r="C301" s="7">
        <v>1611</v>
      </c>
      <c r="D301" s="7">
        <v>254</v>
      </c>
      <c r="E301" s="7">
        <v>20</v>
      </c>
      <c r="F301" s="7">
        <v>92</v>
      </c>
      <c r="G301" s="7">
        <v>253</v>
      </c>
      <c r="H301" s="7">
        <v>20</v>
      </c>
      <c r="I301" s="7">
        <v>92</v>
      </c>
      <c r="J301" s="7">
        <v>651</v>
      </c>
      <c r="K301" s="7">
        <v>57</v>
      </c>
      <c r="L301" s="7">
        <v>91</v>
      </c>
    </row>
    <row r="302" spans="1:12" x14ac:dyDescent="0.2">
      <c r="A302" s="6" t="s">
        <v>22</v>
      </c>
      <c r="B302" s="7">
        <v>45150</v>
      </c>
      <c r="C302" s="7">
        <v>1505</v>
      </c>
      <c r="D302" s="7">
        <v>357</v>
      </c>
      <c r="E302" s="7">
        <v>21</v>
      </c>
      <c r="F302" s="7">
        <v>94</v>
      </c>
      <c r="G302" s="7">
        <v>283</v>
      </c>
      <c r="H302" s="7">
        <v>21</v>
      </c>
      <c r="I302" s="7">
        <v>93</v>
      </c>
      <c r="J302" s="7">
        <v>766</v>
      </c>
      <c r="K302" s="7">
        <v>71</v>
      </c>
      <c r="L302" s="7">
        <v>91</v>
      </c>
    </row>
    <row r="303" spans="1:12" x14ac:dyDescent="0.2">
      <c r="A303" s="6" t="s">
        <v>23</v>
      </c>
      <c r="B303" s="7">
        <v>42884</v>
      </c>
      <c r="C303" s="7">
        <v>1383</v>
      </c>
      <c r="D303" s="7">
        <v>215</v>
      </c>
      <c r="E303" s="7">
        <v>31</v>
      </c>
      <c r="F303" s="7">
        <v>86</v>
      </c>
      <c r="G303" s="7">
        <v>165</v>
      </c>
      <c r="H303" s="7">
        <v>21</v>
      </c>
      <c r="I303" s="7">
        <v>87</v>
      </c>
      <c r="J303" s="7">
        <v>402</v>
      </c>
      <c r="K303" s="7">
        <v>72</v>
      </c>
      <c r="L303" s="7">
        <v>82</v>
      </c>
    </row>
    <row r="304" spans="1:12" x14ac:dyDescent="0.2">
      <c r="A304" s="6" t="s">
        <v>24</v>
      </c>
      <c r="B304" s="7">
        <v>38950</v>
      </c>
      <c r="C304" s="7">
        <v>1298</v>
      </c>
      <c r="D304" s="7">
        <v>254</v>
      </c>
      <c r="E304" s="7">
        <v>53</v>
      </c>
      <c r="F304" s="7">
        <v>79</v>
      </c>
      <c r="G304" s="7">
        <v>284</v>
      </c>
      <c r="H304" s="7">
        <v>24</v>
      </c>
      <c r="I304" s="7">
        <v>92</v>
      </c>
      <c r="J304" s="7">
        <v>591</v>
      </c>
      <c r="K304" s="7">
        <v>113</v>
      </c>
      <c r="L304" s="7">
        <v>81</v>
      </c>
    </row>
    <row r="305" spans="1:22" x14ac:dyDescent="0.2">
      <c r="A305" s="6" t="s">
        <v>25</v>
      </c>
      <c r="B305" s="7">
        <v>35995</v>
      </c>
      <c r="C305" s="7">
        <v>1161</v>
      </c>
      <c r="D305" s="7">
        <v>273</v>
      </c>
      <c r="E305" s="7">
        <v>24</v>
      </c>
      <c r="F305" s="7">
        <v>91</v>
      </c>
      <c r="G305" s="7">
        <v>210</v>
      </c>
      <c r="H305" s="7">
        <v>26</v>
      </c>
      <c r="I305" s="7">
        <v>88</v>
      </c>
      <c r="J305" s="7">
        <v>603</v>
      </c>
      <c r="K305" s="7">
        <v>93</v>
      </c>
      <c r="L305" s="7">
        <v>85</v>
      </c>
    </row>
    <row r="306" spans="1:22" x14ac:dyDescent="0.2">
      <c r="A306" s="6" t="s">
        <v>26</v>
      </c>
      <c r="B306" s="7">
        <v>38368</v>
      </c>
      <c r="C306" s="7">
        <v>1238</v>
      </c>
      <c r="D306" s="7">
        <v>300</v>
      </c>
      <c r="E306" s="7">
        <v>8</v>
      </c>
      <c r="F306" s="7">
        <v>97</v>
      </c>
      <c r="G306" s="7">
        <v>278</v>
      </c>
      <c r="H306" s="7">
        <v>14</v>
      </c>
      <c r="I306" s="7">
        <v>95</v>
      </c>
      <c r="J306" s="7">
        <v>686</v>
      </c>
      <c r="K306" s="7">
        <v>41</v>
      </c>
      <c r="L306" s="7">
        <v>94</v>
      </c>
    </row>
    <row r="307" spans="1:22" x14ac:dyDescent="0.2">
      <c r="A307" s="6" t="s">
        <v>27</v>
      </c>
      <c r="B307" s="7">
        <v>31932</v>
      </c>
      <c r="C307" s="7">
        <v>1064</v>
      </c>
      <c r="D307" s="7">
        <v>527</v>
      </c>
      <c r="E307" s="7">
        <v>7</v>
      </c>
      <c r="F307" s="7">
        <v>99</v>
      </c>
      <c r="G307" s="7">
        <v>262</v>
      </c>
      <c r="H307" s="7">
        <v>7</v>
      </c>
      <c r="I307" s="7">
        <v>97</v>
      </c>
      <c r="J307" s="7">
        <v>616</v>
      </c>
      <c r="K307" s="7">
        <v>39</v>
      </c>
      <c r="L307" s="7">
        <v>94</v>
      </c>
    </row>
    <row r="308" spans="1:22" x14ac:dyDescent="0.2">
      <c r="A308" s="6" t="s">
        <v>28</v>
      </c>
      <c r="B308" s="7">
        <v>41815</v>
      </c>
      <c r="C308" s="7">
        <v>1349</v>
      </c>
      <c r="D308" s="7">
        <v>295</v>
      </c>
      <c r="E308" s="7">
        <v>20</v>
      </c>
      <c r="F308" s="7">
        <v>93</v>
      </c>
      <c r="G308" s="7">
        <v>234</v>
      </c>
      <c r="H308" s="7">
        <v>13</v>
      </c>
      <c r="I308" s="7">
        <v>94</v>
      </c>
      <c r="J308" s="7">
        <v>637</v>
      </c>
      <c r="K308" s="7">
        <v>57</v>
      </c>
      <c r="L308" s="7">
        <v>91</v>
      </c>
    </row>
    <row r="309" spans="1:22" x14ac:dyDescent="0.2">
      <c r="A309" s="6" t="s">
        <v>29</v>
      </c>
      <c r="B309" s="7">
        <v>37588</v>
      </c>
      <c r="C309" s="7">
        <v>1253</v>
      </c>
      <c r="D309" s="7">
        <v>434</v>
      </c>
      <c r="E309" s="7">
        <v>8</v>
      </c>
      <c r="F309" s="7">
        <v>98</v>
      </c>
      <c r="G309" s="7">
        <v>448</v>
      </c>
      <c r="H309" s="7">
        <v>13</v>
      </c>
      <c r="I309" s="7">
        <v>97</v>
      </c>
      <c r="J309" s="7">
        <v>821</v>
      </c>
      <c r="K309" s="7">
        <v>33</v>
      </c>
      <c r="L309" s="7">
        <v>96</v>
      </c>
    </row>
    <row r="310" spans="1:22" ht="13.5" thickBot="1" x14ac:dyDescent="0.25">
      <c r="A310" s="6" t="s">
        <v>30</v>
      </c>
      <c r="B310" s="7">
        <v>43175</v>
      </c>
      <c r="C310" s="7">
        <v>1393</v>
      </c>
      <c r="D310" s="7">
        <v>271</v>
      </c>
      <c r="E310" s="7">
        <v>15</v>
      </c>
      <c r="F310" s="7">
        <v>95</v>
      </c>
      <c r="G310" s="7">
        <v>323</v>
      </c>
      <c r="H310" s="7">
        <v>19</v>
      </c>
      <c r="I310" s="7">
        <v>94</v>
      </c>
      <c r="J310" s="7">
        <v>512</v>
      </c>
      <c r="K310" s="7">
        <v>48</v>
      </c>
      <c r="L310" s="7">
        <v>91</v>
      </c>
    </row>
    <row r="311" spans="1:22" ht="14.25" thickTop="1" thickBot="1" x14ac:dyDescent="0.25">
      <c r="A311" s="9" t="s">
        <v>83</v>
      </c>
      <c r="B311" s="30">
        <f>SUM(B299:B310)</f>
        <v>479273</v>
      </c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22" ht="14.25" thickTop="1" thickBot="1" x14ac:dyDescent="0.25">
      <c r="A312" s="19" t="s">
        <v>84</v>
      </c>
      <c r="B312" s="12">
        <f t="shared" ref="B312:J312" si="41">AVERAGE(B299:B310)</f>
        <v>39939.416666666664</v>
      </c>
      <c r="C312" s="12">
        <f t="shared" si="41"/>
        <v>1312.4166666666667</v>
      </c>
      <c r="D312" s="12">
        <f t="shared" si="41"/>
        <v>312.58333333333331</v>
      </c>
      <c r="E312" s="12">
        <f>AVERAGE(E299:E310)</f>
        <v>20.25</v>
      </c>
      <c r="F312" s="12">
        <f>AVERAGE(F299:F310)</f>
        <v>92.666666666666671</v>
      </c>
      <c r="G312" s="12">
        <f>AVERAGE(G299:G310)</f>
        <v>273.66666666666669</v>
      </c>
      <c r="H312" s="12">
        <f>AVERAGE(H299:H310)</f>
        <v>17.666666666666668</v>
      </c>
      <c r="I312" s="12">
        <f>AVERAGE(I299:I310)</f>
        <v>93.083333333333329</v>
      </c>
      <c r="J312" s="12">
        <f t="shared" si="41"/>
        <v>631.08333333333337</v>
      </c>
      <c r="K312" s="12">
        <f t="shared" ref="K312:L312" si="42">AVERAGE(K299:K310)</f>
        <v>62.583333333333336</v>
      </c>
      <c r="L312" s="12">
        <f t="shared" si="42"/>
        <v>89.75</v>
      </c>
    </row>
    <row r="313" spans="1:22" ht="13.5" thickTop="1" x14ac:dyDescent="0.2"/>
    <row r="314" spans="1:22" ht="13.5" thickBot="1" x14ac:dyDescent="0.25"/>
    <row r="315" spans="1:22" ht="13.5" thickTop="1" x14ac:dyDescent="0.2">
      <c r="A315" s="24" t="s">
        <v>5</v>
      </c>
      <c r="B315" s="16" t="s">
        <v>6</v>
      </c>
      <c r="C315" s="16" t="s">
        <v>6</v>
      </c>
      <c r="D315" s="16" t="s">
        <v>37</v>
      </c>
      <c r="E315" s="16" t="s">
        <v>8</v>
      </c>
      <c r="F315" s="28" t="s">
        <v>2</v>
      </c>
      <c r="G315" s="16" t="s">
        <v>9</v>
      </c>
      <c r="H315" s="16" t="s">
        <v>10</v>
      </c>
      <c r="I315" s="28" t="s">
        <v>3</v>
      </c>
      <c r="J315" s="16" t="s">
        <v>11</v>
      </c>
      <c r="K315" s="16" t="s">
        <v>12</v>
      </c>
      <c r="L315" s="28" t="s">
        <v>13</v>
      </c>
      <c r="M315" s="72"/>
      <c r="N315" s="72"/>
      <c r="O315" s="25" t="s">
        <v>85</v>
      </c>
      <c r="P315" s="25" t="s">
        <v>85</v>
      </c>
      <c r="Q315" s="25" t="s">
        <v>86</v>
      </c>
      <c r="R315" s="52" t="s">
        <v>87</v>
      </c>
      <c r="S315" s="53" t="s">
        <v>88</v>
      </c>
      <c r="T315" s="54" t="s">
        <v>89</v>
      </c>
      <c r="U315" s="55" t="s">
        <v>87</v>
      </c>
      <c r="V315" s="54" t="s">
        <v>87</v>
      </c>
    </row>
    <row r="316" spans="1:22" ht="13.5" thickBot="1" x14ac:dyDescent="0.25">
      <c r="A316" s="22" t="s">
        <v>90</v>
      </c>
      <c r="B316" s="17" t="s">
        <v>15</v>
      </c>
      <c r="C316" s="18" t="s">
        <v>16</v>
      </c>
      <c r="D316" s="17" t="s">
        <v>39</v>
      </c>
      <c r="E316" s="17" t="s">
        <v>39</v>
      </c>
      <c r="F316" s="29" t="s">
        <v>52</v>
      </c>
      <c r="G316" s="17" t="s">
        <v>39</v>
      </c>
      <c r="H316" s="17" t="s">
        <v>39</v>
      </c>
      <c r="I316" s="29" t="s">
        <v>52</v>
      </c>
      <c r="J316" s="17" t="s">
        <v>39</v>
      </c>
      <c r="K316" s="17" t="s">
        <v>39</v>
      </c>
      <c r="L316" s="29" t="s">
        <v>52</v>
      </c>
      <c r="M316" s="72"/>
      <c r="N316" s="72"/>
      <c r="O316" s="18" t="s">
        <v>91</v>
      </c>
      <c r="P316" s="18" t="s">
        <v>92</v>
      </c>
      <c r="Q316" s="18" t="s">
        <v>52</v>
      </c>
      <c r="R316" s="56" t="s">
        <v>6</v>
      </c>
      <c r="S316" s="57" t="s">
        <v>93</v>
      </c>
      <c r="T316" s="58" t="s">
        <v>94</v>
      </c>
      <c r="U316" s="59" t="s">
        <v>95</v>
      </c>
      <c r="V316" s="58" t="s">
        <v>96</v>
      </c>
    </row>
    <row r="317" spans="1:22" ht="13.5" thickTop="1" x14ac:dyDescent="0.2">
      <c r="A317" s="6" t="s">
        <v>19</v>
      </c>
      <c r="B317" s="7">
        <v>45722</v>
      </c>
      <c r="C317" s="7">
        <v>1475</v>
      </c>
      <c r="D317" s="7">
        <v>208</v>
      </c>
      <c r="E317" s="7">
        <v>19</v>
      </c>
      <c r="F317" s="7">
        <v>91</v>
      </c>
      <c r="G317" s="7">
        <v>290</v>
      </c>
      <c r="H317" s="7">
        <v>24</v>
      </c>
      <c r="I317" s="7">
        <v>92</v>
      </c>
      <c r="J317" s="7">
        <v>511</v>
      </c>
      <c r="K317" s="7">
        <v>60</v>
      </c>
      <c r="L317" s="7">
        <v>88</v>
      </c>
      <c r="M317" s="73"/>
      <c r="N317" s="73"/>
      <c r="O317" s="7">
        <v>8287</v>
      </c>
      <c r="P317" s="7">
        <v>258.96875</v>
      </c>
      <c r="Q317" s="8">
        <f>O317*100/B317</f>
        <v>18.124753947771314</v>
      </c>
      <c r="R317" s="60">
        <f>C317/$C$2</f>
        <v>0.98333333333333328</v>
      </c>
      <c r="S317" s="61">
        <f>(C317*D317)/1000</f>
        <v>306.8</v>
      </c>
      <c r="T317" s="62">
        <f>(S317)/$E$3</f>
        <v>0.7304761904761905</v>
      </c>
      <c r="U317" s="63">
        <f>(C317*G317)/1000</f>
        <v>427.75</v>
      </c>
      <c r="V317" s="62">
        <f>(U317)/$G$3</f>
        <v>0.8147619047619048</v>
      </c>
    </row>
    <row r="318" spans="1:22" x14ac:dyDescent="0.2">
      <c r="A318" s="6" t="s">
        <v>20</v>
      </c>
      <c r="B318" s="7">
        <v>39381</v>
      </c>
      <c r="C318" s="7">
        <v>1406</v>
      </c>
      <c r="D318" s="7">
        <v>277</v>
      </c>
      <c r="E318" s="7">
        <v>17</v>
      </c>
      <c r="F318" s="7">
        <v>94</v>
      </c>
      <c r="G318" s="7">
        <v>338</v>
      </c>
      <c r="H318" s="7">
        <v>23</v>
      </c>
      <c r="I318" s="7">
        <v>93</v>
      </c>
      <c r="J318" s="7">
        <v>619</v>
      </c>
      <c r="K318" s="7">
        <v>56</v>
      </c>
      <c r="L318" s="7">
        <v>91</v>
      </c>
      <c r="M318" s="74"/>
      <c r="N318" s="74"/>
      <c r="O318" s="7">
        <v>11075</v>
      </c>
      <c r="P318" s="7">
        <v>395.53571428571428</v>
      </c>
      <c r="Q318" s="8">
        <f>O318*100/B318</f>
        <v>28.122698763363044</v>
      </c>
      <c r="R318" s="60">
        <f>C318/$C$2</f>
        <v>0.93733333333333335</v>
      </c>
      <c r="S318" s="61">
        <f>(C318*D318)/1000</f>
        <v>389.46199999999999</v>
      </c>
      <c r="T318" s="62">
        <f t="shared" ref="T318:T330" si="43">(S318)/$E$3</f>
        <v>0.92729047619047611</v>
      </c>
      <c r="U318" s="63">
        <f>(C318*G318)/1000</f>
        <v>475.22800000000001</v>
      </c>
      <c r="V318" s="62">
        <f t="shared" ref="V318:V330" si="44">(U318)/$G$3</f>
        <v>0.90519619047619049</v>
      </c>
    </row>
    <row r="319" spans="1:22" x14ac:dyDescent="0.2">
      <c r="A319" s="6" t="s">
        <v>21</v>
      </c>
      <c r="B319" s="7">
        <v>43336</v>
      </c>
      <c r="C319" s="7">
        <v>1398</v>
      </c>
      <c r="D319" s="7">
        <v>284</v>
      </c>
      <c r="E319" s="7">
        <v>26</v>
      </c>
      <c r="F319" s="7">
        <v>91</v>
      </c>
      <c r="G319" s="7">
        <v>344</v>
      </c>
      <c r="H319" s="7">
        <v>35</v>
      </c>
      <c r="I319" s="7">
        <v>90</v>
      </c>
      <c r="J319" s="7">
        <v>719</v>
      </c>
      <c r="K319" s="7">
        <v>73</v>
      </c>
      <c r="L319" s="7">
        <v>90</v>
      </c>
      <c r="M319" s="74"/>
      <c r="N319" s="74"/>
      <c r="O319" s="7">
        <v>14531</v>
      </c>
      <c r="P319" s="7">
        <v>468.74193548387098</v>
      </c>
      <c r="Q319" s="8">
        <f>O319*100/B319</f>
        <v>33.531013476093776</v>
      </c>
      <c r="R319" s="60">
        <f>C319/$C$2</f>
        <v>0.93200000000000005</v>
      </c>
      <c r="S319" s="61">
        <f>(C319*D319)/1000</f>
        <v>397.03199999999998</v>
      </c>
      <c r="T319" s="62">
        <f t="shared" si="43"/>
        <v>0.94531428571428566</v>
      </c>
      <c r="U319" s="63">
        <f>(C319*G319)/1000</f>
        <v>480.91199999999998</v>
      </c>
      <c r="V319" s="62">
        <f t="shared" si="44"/>
        <v>0.91602285714285714</v>
      </c>
    </row>
    <row r="320" spans="1:22" x14ac:dyDescent="0.2">
      <c r="A320" s="6" t="s">
        <v>22</v>
      </c>
      <c r="B320" s="7">
        <v>43164</v>
      </c>
      <c r="C320" s="7">
        <v>1439</v>
      </c>
      <c r="D320" s="7">
        <v>252</v>
      </c>
      <c r="E320" s="7">
        <v>29</v>
      </c>
      <c r="F320" s="7">
        <v>89</v>
      </c>
      <c r="G320" s="7">
        <v>266</v>
      </c>
      <c r="H320" s="7">
        <v>23</v>
      </c>
      <c r="I320" s="7">
        <v>91</v>
      </c>
      <c r="J320" s="7">
        <v>548</v>
      </c>
      <c r="K320" s="7">
        <v>83</v>
      </c>
      <c r="L320" s="7">
        <v>85</v>
      </c>
      <c r="M320" s="73"/>
      <c r="N320" s="73"/>
      <c r="O320" s="7">
        <v>14434</v>
      </c>
      <c r="P320" s="7">
        <v>481.13333333333333</v>
      </c>
      <c r="Q320" s="8">
        <f>O320*100/B320</f>
        <v>33.43990362338986</v>
      </c>
      <c r="R320" s="60">
        <f>C320/$C$2</f>
        <v>0.95933333333333337</v>
      </c>
      <c r="S320" s="61">
        <f>(C320*D320)/1000</f>
        <v>362.62799999999999</v>
      </c>
      <c r="T320" s="62">
        <f t="shared" si="43"/>
        <v>0.86339999999999995</v>
      </c>
      <c r="U320" s="63">
        <f>(C320*G320)/1000</f>
        <v>382.774</v>
      </c>
      <c r="V320" s="62">
        <f t="shared" si="44"/>
        <v>0.72909333333333337</v>
      </c>
    </row>
    <row r="321" spans="1:22" x14ac:dyDescent="0.2">
      <c r="A321" s="6" t="s">
        <v>23</v>
      </c>
      <c r="B321" s="7">
        <v>39253</v>
      </c>
      <c r="C321" s="7">
        <v>1266</v>
      </c>
      <c r="D321" s="7">
        <v>219</v>
      </c>
      <c r="E321" s="7">
        <v>14</v>
      </c>
      <c r="F321" s="7">
        <v>94</v>
      </c>
      <c r="G321" s="7">
        <v>309</v>
      </c>
      <c r="H321" s="7">
        <v>18</v>
      </c>
      <c r="I321" s="7">
        <v>94</v>
      </c>
      <c r="J321" s="7">
        <v>553</v>
      </c>
      <c r="K321" s="7">
        <v>68</v>
      </c>
      <c r="L321" s="7">
        <v>88</v>
      </c>
      <c r="M321" s="74"/>
      <c r="N321" s="74"/>
      <c r="O321" s="7">
        <v>11458</v>
      </c>
      <c r="P321" s="7">
        <v>381.93333333333334</v>
      </c>
      <c r="Q321" s="8">
        <f>O321*100/B321</f>
        <v>29.190125595495886</v>
      </c>
      <c r="R321" s="60">
        <f>C321/$C$2</f>
        <v>0.84399999999999997</v>
      </c>
      <c r="S321" s="61">
        <f>(C321*D321)/1000</f>
        <v>277.25400000000002</v>
      </c>
      <c r="T321" s="62">
        <f t="shared" si="43"/>
        <v>0.66012857142857151</v>
      </c>
      <c r="U321" s="63">
        <f>(C321*G321)/1000</f>
        <v>391.19400000000002</v>
      </c>
      <c r="V321" s="62">
        <f t="shared" si="44"/>
        <v>0.74513142857142856</v>
      </c>
    </row>
    <row r="322" spans="1:22" x14ac:dyDescent="0.2">
      <c r="A322" s="6" t="s">
        <v>24</v>
      </c>
      <c r="B322" s="7">
        <v>30997</v>
      </c>
      <c r="C322" s="7">
        <v>1033</v>
      </c>
      <c r="D322" s="7">
        <v>204</v>
      </c>
      <c r="E322" s="7">
        <v>24</v>
      </c>
      <c r="F322" s="7">
        <v>88</v>
      </c>
      <c r="G322" s="7">
        <v>255</v>
      </c>
      <c r="H322" s="7">
        <v>22</v>
      </c>
      <c r="I322" s="7">
        <v>92</v>
      </c>
      <c r="J322" s="7">
        <v>495</v>
      </c>
      <c r="K322" s="7">
        <v>80</v>
      </c>
      <c r="L322" s="7">
        <v>84</v>
      </c>
      <c r="M322" s="74"/>
      <c r="N322" s="74"/>
      <c r="O322" s="7">
        <v>11643</v>
      </c>
      <c r="P322" s="7">
        <v>375.58064516129031</v>
      </c>
      <c r="Q322" s="8">
        <f>O322*100/B322</f>
        <v>37.56169951930832</v>
      </c>
      <c r="R322" s="60">
        <f>C322/$C$2</f>
        <v>0.68866666666666665</v>
      </c>
      <c r="S322" s="61">
        <f>(C322*D322)/1000</f>
        <v>210.732</v>
      </c>
      <c r="T322" s="62">
        <f t="shared" si="43"/>
        <v>0.50174285714285716</v>
      </c>
      <c r="U322" s="63">
        <f>(C322*G322)/1000</f>
        <v>263.41500000000002</v>
      </c>
      <c r="V322" s="62">
        <f t="shared" si="44"/>
        <v>0.50174285714285716</v>
      </c>
    </row>
    <row r="323" spans="1:22" x14ac:dyDescent="0.2">
      <c r="A323" s="6" t="s">
        <v>25</v>
      </c>
      <c r="B323" s="7">
        <v>33539</v>
      </c>
      <c r="C323" s="7">
        <v>1082</v>
      </c>
      <c r="D323" s="7">
        <v>276</v>
      </c>
      <c r="E323" s="7">
        <v>28</v>
      </c>
      <c r="F323" s="7">
        <v>90</v>
      </c>
      <c r="G323" s="7">
        <v>471</v>
      </c>
      <c r="H323" s="7">
        <v>17</v>
      </c>
      <c r="I323" s="7">
        <v>96</v>
      </c>
      <c r="J323" s="7">
        <v>564</v>
      </c>
      <c r="K323" s="7">
        <v>75</v>
      </c>
      <c r="L323" s="7">
        <v>87</v>
      </c>
      <c r="M323" s="74"/>
      <c r="N323" s="74"/>
      <c r="O323" s="7">
        <v>12569</v>
      </c>
      <c r="P323" s="7">
        <v>405</v>
      </c>
      <c r="Q323" s="8">
        <f>O323*100/B323</f>
        <v>37.475774471510782</v>
      </c>
      <c r="R323" s="60">
        <f>C323/$C$2</f>
        <v>0.72133333333333338</v>
      </c>
      <c r="S323" s="61">
        <f>(C323*D323)/1000</f>
        <v>298.63200000000001</v>
      </c>
      <c r="T323" s="62">
        <f t="shared" si="43"/>
        <v>0.71102857142857145</v>
      </c>
      <c r="U323" s="63">
        <f>(C323*G323)/1000</f>
        <v>509.62200000000001</v>
      </c>
      <c r="V323" s="62">
        <f t="shared" si="44"/>
        <v>0.97070857142857148</v>
      </c>
    </row>
    <row r="324" spans="1:22" x14ac:dyDescent="0.2">
      <c r="A324" s="6" t="s">
        <v>26</v>
      </c>
      <c r="B324" s="7">
        <v>42498</v>
      </c>
      <c r="C324" s="7">
        <v>1371</v>
      </c>
      <c r="D324" s="7">
        <v>198</v>
      </c>
      <c r="E324" s="7">
        <v>36</v>
      </c>
      <c r="F324" s="7">
        <v>82</v>
      </c>
      <c r="G324" s="7">
        <v>216</v>
      </c>
      <c r="H324" s="7">
        <v>20</v>
      </c>
      <c r="I324" s="7">
        <v>91</v>
      </c>
      <c r="J324" s="7">
        <v>422</v>
      </c>
      <c r="K324" s="7">
        <v>64</v>
      </c>
      <c r="L324" s="7">
        <v>85</v>
      </c>
      <c r="M324" s="74"/>
      <c r="N324" s="74"/>
      <c r="O324" s="7">
        <v>20367</v>
      </c>
      <c r="P324" s="7">
        <v>702.31034482758616</v>
      </c>
      <c r="Q324" s="8">
        <f>O324*100/B324</f>
        <v>47.924608216857266</v>
      </c>
      <c r="R324" s="60">
        <f>C324/$C$2</f>
        <v>0.91400000000000003</v>
      </c>
      <c r="S324" s="61">
        <f>(C324*D324)/1000</f>
        <v>271.45800000000003</v>
      </c>
      <c r="T324" s="62">
        <f t="shared" si="43"/>
        <v>0.64632857142857147</v>
      </c>
      <c r="U324" s="63">
        <f>(C324*G324)/1000</f>
        <v>296.13600000000002</v>
      </c>
      <c r="V324" s="62">
        <f t="shared" si="44"/>
        <v>0.56406857142857147</v>
      </c>
    </row>
    <row r="325" spans="1:22" x14ac:dyDescent="0.2">
      <c r="A325" s="6" t="s">
        <v>27</v>
      </c>
      <c r="B325" s="7">
        <v>34690</v>
      </c>
      <c r="C325" s="7">
        <v>1156</v>
      </c>
      <c r="D325" s="7">
        <v>258</v>
      </c>
      <c r="E325" s="7">
        <v>10</v>
      </c>
      <c r="F325" s="7">
        <v>96</v>
      </c>
      <c r="G325" s="7">
        <v>218</v>
      </c>
      <c r="H325" s="7">
        <v>12</v>
      </c>
      <c r="I325" s="7">
        <v>94</v>
      </c>
      <c r="J325" s="7">
        <v>517</v>
      </c>
      <c r="K325" s="7">
        <v>43</v>
      </c>
      <c r="L325" s="7">
        <v>92</v>
      </c>
      <c r="M325" s="74"/>
      <c r="N325" s="74"/>
      <c r="O325" s="7">
        <v>25541</v>
      </c>
      <c r="P325" s="7">
        <v>798.15625</v>
      </c>
      <c r="Q325" s="8">
        <f>O325*100/B325</f>
        <v>73.62640530412223</v>
      </c>
      <c r="R325" s="60">
        <f>C325/$C$2</f>
        <v>0.77066666666666672</v>
      </c>
      <c r="S325" s="61">
        <f>(C325*D325)/1000</f>
        <v>298.24799999999999</v>
      </c>
      <c r="T325" s="62">
        <f t="shared" si="43"/>
        <v>0.7101142857142857</v>
      </c>
      <c r="U325" s="63">
        <f>(C325*G325)/1000</f>
        <v>252.00800000000001</v>
      </c>
      <c r="V325" s="62">
        <f t="shared" si="44"/>
        <v>0.48001523809523811</v>
      </c>
    </row>
    <row r="326" spans="1:22" x14ac:dyDescent="0.2">
      <c r="A326" s="6" t="s">
        <v>28</v>
      </c>
      <c r="B326" s="7">
        <v>26054</v>
      </c>
      <c r="C326" s="7">
        <v>840</v>
      </c>
      <c r="D326" s="7">
        <v>348</v>
      </c>
      <c r="E326" s="7">
        <v>8</v>
      </c>
      <c r="F326" s="7">
        <v>98</v>
      </c>
      <c r="G326" s="7">
        <v>404</v>
      </c>
      <c r="H326" s="7">
        <v>11</v>
      </c>
      <c r="I326" s="7">
        <v>97</v>
      </c>
      <c r="J326" s="7">
        <v>719</v>
      </c>
      <c r="K326" s="7">
        <v>46</v>
      </c>
      <c r="L326" s="7">
        <v>94</v>
      </c>
      <c r="M326" s="74"/>
      <c r="N326" s="74"/>
      <c r="O326" s="7">
        <v>20703</v>
      </c>
      <c r="P326" s="7">
        <v>667.83870967741939</v>
      </c>
      <c r="Q326" s="8">
        <f>O326*100/B326</f>
        <v>79.461886850387657</v>
      </c>
      <c r="R326" s="60">
        <f>C326/$C$2</f>
        <v>0.56000000000000005</v>
      </c>
      <c r="S326" s="61">
        <f>(C326*D326)/1000</f>
        <v>292.32</v>
      </c>
      <c r="T326" s="62">
        <f t="shared" si="43"/>
        <v>0.69599999999999995</v>
      </c>
      <c r="U326" s="63">
        <f>(C326*G326)/1000</f>
        <v>339.36</v>
      </c>
      <c r="V326" s="62">
        <f t="shared" si="44"/>
        <v>0.64639999999999997</v>
      </c>
    </row>
    <row r="327" spans="1:22" x14ac:dyDescent="0.2">
      <c r="A327" s="6" t="s">
        <v>29</v>
      </c>
      <c r="B327" s="7">
        <v>27882</v>
      </c>
      <c r="C327" s="7">
        <v>929</v>
      </c>
      <c r="D327" s="7">
        <v>315</v>
      </c>
      <c r="E327" s="7">
        <v>19</v>
      </c>
      <c r="F327" s="7">
        <v>94</v>
      </c>
      <c r="G327" s="7">
        <v>380</v>
      </c>
      <c r="H327" s="7">
        <v>13</v>
      </c>
      <c r="I327" s="7">
        <v>97</v>
      </c>
      <c r="J327" s="7">
        <v>597</v>
      </c>
      <c r="K327" s="7">
        <v>49</v>
      </c>
      <c r="L327" s="7">
        <v>92</v>
      </c>
      <c r="M327" s="74"/>
      <c r="N327" s="74"/>
      <c r="O327" s="7">
        <v>16569</v>
      </c>
      <c r="P327" s="7">
        <v>534.48387096774195</v>
      </c>
      <c r="Q327" s="8">
        <f>O327*100/B327</f>
        <v>59.425435765009681</v>
      </c>
      <c r="R327" s="60">
        <f>C327/$C$2</f>
        <v>0.61933333333333329</v>
      </c>
      <c r="S327" s="61">
        <f>(C327*D327)/1000</f>
        <v>292.63499999999999</v>
      </c>
      <c r="T327" s="62">
        <f t="shared" si="43"/>
        <v>0.69674999999999998</v>
      </c>
      <c r="U327" s="63">
        <f>(C327*G327)/1000</f>
        <v>353.02</v>
      </c>
      <c r="V327" s="62">
        <f t="shared" si="44"/>
        <v>0.67241904761904758</v>
      </c>
    </row>
    <row r="328" spans="1:22" ht="13.5" thickBot="1" x14ac:dyDescent="0.25">
      <c r="A328" s="6" t="s">
        <v>30</v>
      </c>
      <c r="B328" s="7">
        <v>27854</v>
      </c>
      <c r="C328" s="7">
        <v>899</v>
      </c>
      <c r="D328" s="7">
        <v>253</v>
      </c>
      <c r="E328" s="7">
        <v>7</v>
      </c>
      <c r="F328" s="7">
        <v>97</v>
      </c>
      <c r="G328" s="7">
        <v>429</v>
      </c>
      <c r="H328" s="7">
        <v>19</v>
      </c>
      <c r="I328" s="7">
        <v>96</v>
      </c>
      <c r="J328" s="7">
        <v>769</v>
      </c>
      <c r="K328" s="7">
        <v>51</v>
      </c>
      <c r="L328" s="7">
        <v>93</v>
      </c>
      <c r="M328" s="74"/>
      <c r="N328" s="74"/>
      <c r="O328" s="7">
        <v>16569</v>
      </c>
      <c r="P328" s="7">
        <v>534.48387096774195</v>
      </c>
      <c r="Q328" s="8">
        <f>O328*100/B328</f>
        <v>59.485172686149205</v>
      </c>
      <c r="R328" s="60">
        <f>C328/$C$2</f>
        <v>0.59933333333333338</v>
      </c>
      <c r="S328" s="61">
        <f>(C328*D328)/1000</f>
        <v>227.447</v>
      </c>
      <c r="T328" s="62">
        <f t="shared" si="43"/>
        <v>0.54154047619047618</v>
      </c>
      <c r="U328" s="63">
        <f>(C328*G328)/1000</f>
        <v>385.67099999999999</v>
      </c>
      <c r="V328" s="62">
        <f t="shared" si="44"/>
        <v>0.73461142857142858</v>
      </c>
    </row>
    <row r="329" spans="1:22" ht="14.25" thickTop="1" thickBot="1" x14ac:dyDescent="0.25">
      <c r="A329" s="9" t="s">
        <v>97</v>
      </c>
      <c r="B329" s="30">
        <f>SUM(B317:B328)</f>
        <v>434370</v>
      </c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74"/>
      <c r="N329" s="74"/>
      <c r="O329" s="10">
        <f>SUM(O317:O328)</f>
        <v>183746</v>
      </c>
      <c r="P329" s="27">
        <f>SUM(P317:P328)</f>
        <v>6004.1667580380326</v>
      </c>
      <c r="Q329" s="27"/>
      <c r="R329" s="64"/>
      <c r="S329" s="65"/>
      <c r="T329" s="66"/>
      <c r="U329" s="67"/>
      <c r="V329" s="66"/>
    </row>
    <row r="330" spans="1:22" ht="14.25" thickTop="1" thickBot="1" x14ac:dyDescent="0.25">
      <c r="A330" s="19" t="s">
        <v>98</v>
      </c>
      <c r="B330" s="12">
        <f t="shared" ref="B330:J330" si="45">AVERAGE(B317:B328)</f>
        <v>36197.5</v>
      </c>
      <c r="C330" s="12">
        <f t="shared" si="45"/>
        <v>1191.1666666666667</v>
      </c>
      <c r="D330" s="12">
        <f t="shared" si="45"/>
        <v>257.66666666666669</v>
      </c>
      <c r="E330" s="12">
        <f>AVERAGE(E317:E328)</f>
        <v>19.75</v>
      </c>
      <c r="F330" s="12">
        <f>AVERAGE(F317:F328)</f>
        <v>92</v>
      </c>
      <c r="G330" s="12">
        <f>AVERAGE(G317:G328)</f>
        <v>326.66666666666669</v>
      </c>
      <c r="H330" s="12">
        <f>AVERAGE(H317:H328)</f>
        <v>19.75</v>
      </c>
      <c r="I330" s="12">
        <f>AVERAGE(I317:I328)</f>
        <v>93.583333333333329</v>
      </c>
      <c r="J330" s="12">
        <f t="shared" si="45"/>
        <v>586.08333333333337</v>
      </c>
      <c r="K330" s="12">
        <f t="shared" ref="K330:L330" si="46">AVERAGE(K317:K328)</f>
        <v>62.333333333333336</v>
      </c>
      <c r="L330" s="12">
        <f t="shared" si="46"/>
        <v>89.083333333333329</v>
      </c>
      <c r="M330" s="74"/>
      <c r="N330" s="74"/>
      <c r="O330" s="15">
        <f>AVERAGE(O317:O328)</f>
        <v>15312.166666666666</v>
      </c>
      <c r="P330" s="12">
        <f>AVERAGE(P317:P328)</f>
        <v>500.34722983650272</v>
      </c>
      <c r="Q330" s="12">
        <f>AVERAGE(Q317:Q328)</f>
        <v>44.780789851621584</v>
      </c>
      <c r="R330" s="68">
        <f>C330/$C$2</f>
        <v>0.79411111111111121</v>
      </c>
      <c r="S330" s="69">
        <f>(C330*D330)/1000</f>
        <v>306.92394444444449</v>
      </c>
      <c r="T330" s="70">
        <f t="shared" si="43"/>
        <v>0.73077129629629645</v>
      </c>
      <c r="U330" s="71">
        <f>(C330*G330)/1000</f>
        <v>389.11444444444447</v>
      </c>
      <c r="V330" s="70">
        <f t="shared" si="44"/>
        <v>0.74117037037037048</v>
      </c>
    </row>
    <row r="331" spans="1:22" ht="13.5" thickTop="1" x14ac:dyDescent="0.2">
      <c r="M331" s="75"/>
      <c r="N331" s="75"/>
    </row>
    <row r="332" spans="1:22" ht="13.5" thickBot="1" x14ac:dyDescent="0.25">
      <c r="M332" s="75"/>
      <c r="N332" s="75"/>
    </row>
    <row r="333" spans="1:22" ht="13.5" thickTop="1" x14ac:dyDescent="0.2">
      <c r="A333" s="24" t="s">
        <v>5</v>
      </c>
      <c r="B333" s="16" t="s">
        <v>6</v>
      </c>
      <c r="C333" s="16" t="s">
        <v>6</v>
      </c>
      <c r="D333" s="16" t="s">
        <v>37</v>
      </c>
      <c r="E333" s="16" t="s">
        <v>8</v>
      </c>
      <c r="F333" s="28" t="s">
        <v>2</v>
      </c>
      <c r="G333" s="16" t="s">
        <v>9</v>
      </c>
      <c r="H333" s="16" t="s">
        <v>10</v>
      </c>
      <c r="I333" s="28" t="s">
        <v>3</v>
      </c>
      <c r="J333" s="16" t="s">
        <v>11</v>
      </c>
      <c r="K333" s="16" t="s">
        <v>12</v>
      </c>
      <c r="L333" s="28" t="s">
        <v>13</v>
      </c>
      <c r="M333" s="72"/>
      <c r="N333" s="72"/>
      <c r="O333" s="25" t="s">
        <v>85</v>
      </c>
      <c r="P333" s="25" t="s">
        <v>85</v>
      </c>
      <c r="Q333" s="25" t="s">
        <v>86</v>
      </c>
      <c r="R333" s="52" t="s">
        <v>87</v>
      </c>
      <c r="S333" s="53" t="s">
        <v>88</v>
      </c>
      <c r="T333" s="54" t="s">
        <v>89</v>
      </c>
      <c r="U333" s="55" t="s">
        <v>87</v>
      </c>
      <c r="V333" s="54" t="s">
        <v>87</v>
      </c>
    </row>
    <row r="334" spans="1:22" ht="13.5" thickBot="1" x14ac:dyDescent="0.25">
      <c r="A334" s="22" t="s">
        <v>99</v>
      </c>
      <c r="B334" s="17" t="s">
        <v>15</v>
      </c>
      <c r="C334" s="18" t="s">
        <v>16</v>
      </c>
      <c r="D334" s="17" t="s">
        <v>39</v>
      </c>
      <c r="E334" s="17" t="s">
        <v>39</v>
      </c>
      <c r="F334" s="29" t="s">
        <v>52</v>
      </c>
      <c r="G334" s="17" t="s">
        <v>39</v>
      </c>
      <c r="H334" s="17" t="s">
        <v>39</v>
      </c>
      <c r="I334" s="29" t="s">
        <v>52</v>
      </c>
      <c r="J334" s="17" t="s">
        <v>39</v>
      </c>
      <c r="K334" s="17" t="s">
        <v>39</v>
      </c>
      <c r="L334" s="29" t="s">
        <v>52</v>
      </c>
      <c r="M334" s="72"/>
      <c r="N334" s="72"/>
      <c r="O334" s="18" t="s">
        <v>91</v>
      </c>
      <c r="P334" s="18" t="s">
        <v>92</v>
      </c>
      <c r="Q334" s="18" t="s">
        <v>52</v>
      </c>
      <c r="R334" s="56" t="s">
        <v>6</v>
      </c>
      <c r="S334" s="57" t="s">
        <v>93</v>
      </c>
      <c r="T334" s="58" t="s">
        <v>94</v>
      </c>
      <c r="U334" s="59" t="s">
        <v>95</v>
      </c>
      <c r="V334" s="58" t="s">
        <v>96</v>
      </c>
    </row>
    <row r="335" spans="1:22" ht="13.5" thickTop="1" x14ac:dyDescent="0.2">
      <c r="A335" s="6" t="s">
        <v>19</v>
      </c>
      <c r="B335" s="7">
        <v>27749</v>
      </c>
      <c r="C335" s="7">
        <v>895</v>
      </c>
      <c r="D335" s="7">
        <v>350</v>
      </c>
      <c r="E335" s="7">
        <v>16</v>
      </c>
      <c r="F335" s="7">
        <v>95</v>
      </c>
      <c r="G335" s="7">
        <v>411</v>
      </c>
      <c r="H335" s="7">
        <v>21</v>
      </c>
      <c r="I335" s="7">
        <v>95</v>
      </c>
      <c r="J335" s="7">
        <v>879</v>
      </c>
      <c r="K335" s="7">
        <v>74</v>
      </c>
      <c r="L335" s="7">
        <v>92</v>
      </c>
      <c r="M335" s="73"/>
      <c r="N335" s="73"/>
      <c r="O335" s="7">
        <v>18579</v>
      </c>
      <c r="P335" s="7">
        <v>599.32258064516134</v>
      </c>
      <c r="Q335" s="8">
        <f>O335*100/B335</f>
        <v>66.953764099607199</v>
      </c>
      <c r="R335" s="60">
        <f>C335/$C$2</f>
        <v>0.59666666666666668</v>
      </c>
      <c r="S335" s="61">
        <f>(C335*D335)/1000</f>
        <v>313.25</v>
      </c>
      <c r="T335" s="62">
        <f>(S335)/$E$3</f>
        <v>0.74583333333333335</v>
      </c>
      <c r="U335" s="63">
        <f>(C335*G335)/1000</f>
        <v>367.84500000000003</v>
      </c>
      <c r="V335" s="62">
        <f>(U335)/$G$3</f>
        <v>0.70065714285714287</v>
      </c>
    </row>
    <row r="336" spans="1:22" x14ac:dyDescent="0.2">
      <c r="A336" s="6" t="s">
        <v>20</v>
      </c>
      <c r="B336" s="7">
        <v>23555</v>
      </c>
      <c r="C336" s="7">
        <v>841</v>
      </c>
      <c r="D336" s="7">
        <v>330</v>
      </c>
      <c r="E336" s="7">
        <v>20</v>
      </c>
      <c r="F336" s="7">
        <v>94</v>
      </c>
      <c r="G336" s="7">
        <v>428</v>
      </c>
      <c r="H336" s="7">
        <v>24</v>
      </c>
      <c r="I336" s="7">
        <v>94</v>
      </c>
      <c r="J336" s="7">
        <v>834</v>
      </c>
      <c r="K336" s="7">
        <v>83</v>
      </c>
      <c r="L336" s="7">
        <v>90</v>
      </c>
      <c r="M336" s="74"/>
      <c r="N336" s="74"/>
      <c r="O336" s="7">
        <v>16521</v>
      </c>
      <c r="P336" s="7">
        <v>550.70000000000005</v>
      </c>
      <c r="Q336" s="8">
        <f>O336*100/B336</f>
        <v>70.137974952239446</v>
      </c>
      <c r="R336" s="60">
        <f>C336/$C$2</f>
        <v>0.56066666666666665</v>
      </c>
      <c r="S336" s="61">
        <f>(C336*D336)/1000</f>
        <v>277.52999999999997</v>
      </c>
      <c r="T336" s="62">
        <f t="shared" ref="T336:T348" si="47">(S336)/$E$3</f>
        <v>0.6607857142857142</v>
      </c>
      <c r="U336" s="63">
        <f>(C336*G336)/1000</f>
        <v>359.94799999999998</v>
      </c>
      <c r="V336" s="62">
        <f t="shared" ref="V336:V348" si="48">(U336)/$G$3</f>
        <v>0.68561523809523806</v>
      </c>
    </row>
    <row r="337" spans="1:22" x14ac:dyDescent="0.2">
      <c r="A337" s="6" t="s">
        <v>21</v>
      </c>
      <c r="B337" s="7">
        <v>36843</v>
      </c>
      <c r="C337" s="7">
        <v>1188</v>
      </c>
      <c r="D337" s="7">
        <v>276</v>
      </c>
      <c r="E337" s="7">
        <v>29</v>
      </c>
      <c r="F337" s="7">
        <v>89</v>
      </c>
      <c r="G337" s="7">
        <v>345</v>
      </c>
      <c r="H337" s="7">
        <v>18</v>
      </c>
      <c r="I337" s="7">
        <v>95</v>
      </c>
      <c r="J337" s="7">
        <v>662</v>
      </c>
      <c r="K337" s="7">
        <v>78</v>
      </c>
      <c r="L337" s="7">
        <v>88</v>
      </c>
      <c r="M337" s="74"/>
      <c r="N337" s="74"/>
      <c r="O337" s="7">
        <v>14850</v>
      </c>
      <c r="P337" s="7">
        <v>479.03225806451616</v>
      </c>
      <c r="Q337" s="8">
        <f>O337*100/B337</f>
        <v>40.306163993160169</v>
      </c>
      <c r="R337" s="60">
        <f>C337/$C$2</f>
        <v>0.79200000000000004</v>
      </c>
      <c r="S337" s="61">
        <f>(C337*D337)/1000</f>
        <v>327.88799999999998</v>
      </c>
      <c r="T337" s="62">
        <f t="shared" si="47"/>
        <v>0.78068571428571421</v>
      </c>
      <c r="U337" s="63">
        <f>(C337*G337)/1000</f>
        <v>409.86</v>
      </c>
      <c r="V337" s="62">
        <f t="shared" si="48"/>
        <v>0.78068571428571432</v>
      </c>
    </row>
    <row r="338" spans="1:22" x14ac:dyDescent="0.2">
      <c r="A338" s="6" t="s">
        <v>22</v>
      </c>
      <c r="B338" s="7">
        <v>27392</v>
      </c>
      <c r="C338" s="7">
        <v>913</v>
      </c>
      <c r="D338" s="7">
        <v>316</v>
      </c>
      <c r="E338" s="7">
        <v>32</v>
      </c>
      <c r="F338" s="7">
        <v>90</v>
      </c>
      <c r="G338" s="7">
        <v>355</v>
      </c>
      <c r="H338" s="7">
        <v>25</v>
      </c>
      <c r="I338" s="7">
        <v>93</v>
      </c>
      <c r="J338" s="7">
        <v>752</v>
      </c>
      <c r="K338" s="7">
        <v>109</v>
      </c>
      <c r="L338" s="7">
        <v>86</v>
      </c>
      <c r="M338" s="73"/>
      <c r="N338" s="73"/>
      <c r="O338" s="7">
        <v>14809</v>
      </c>
      <c r="P338" s="7">
        <v>493.63333333333333</v>
      </c>
      <c r="Q338" s="8">
        <f>O338*100/B338</f>
        <v>54.063230140186917</v>
      </c>
      <c r="R338" s="60">
        <f>C338/$C$2</f>
        <v>0.60866666666666669</v>
      </c>
      <c r="S338" s="61">
        <f>(C338*D338)/1000</f>
        <v>288.50799999999998</v>
      </c>
      <c r="T338" s="62">
        <f t="shared" si="47"/>
        <v>0.68692380952380949</v>
      </c>
      <c r="U338" s="63">
        <f>(C338*G338)/1000</f>
        <v>324.11500000000001</v>
      </c>
      <c r="V338" s="62">
        <f t="shared" si="48"/>
        <v>0.61736190476190478</v>
      </c>
    </row>
    <row r="339" spans="1:22" x14ac:dyDescent="0.2">
      <c r="A339" s="6" t="s">
        <v>23</v>
      </c>
      <c r="B339" s="7">
        <v>24119</v>
      </c>
      <c r="C339" s="7">
        <v>778</v>
      </c>
      <c r="D339" s="7">
        <v>325</v>
      </c>
      <c r="E339" s="7">
        <v>15</v>
      </c>
      <c r="F339" s="7">
        <v>96</v>
      </c>
      <c r="G339" s="7">
        <v>383</v>
      </c>
      <c r="H339" s="7">
        <v>22</v>
      </c>
      <c r="I339" s="7">
        <v>94</v>
      </c>
      <c r="J339" s="7">
        <v>737</v>
      </c>
      <c r="K339" s="7">
        <v>77</v>
      </c>
      <c r="L339" s="7">
        <v>90</v>
      </c>
      <c r="M339" s="74"/>
      <c r="N339" s="74"/>
      <c r="O339" s="7">
        <v>13388</v>
      </c>
      <c r="P339" s="7">
        <v>431.87096774193549</v>
      </c>
      <c r="Q339" s="8">
        <f>O339*100/B339</f>
        <v>55.508105642854183</v>
      </c>
      <c r="R339" s="60">
        <f>C339/$C$2</f>
        <v>0.51866666666666672</v>
      </c>
      <c r="S339" s="61">
        <f>(C339*D339)/1000</f>
        <v>252.85</v>
      </c>
      <c r="T339" s="62">
        <f t="shared" si="47"/>
        <v>0.60202380952380952</v>
      </c>
      <c r="U339" s="63">
        <f>(C339*G339)/1000</f>
        <v>297.97399999999999</v>
      </c>
      <c r="V339" s="62">
        <f t="shared" si="48"/>
        <v>0.56756952380952375</v>
      </c>
    </row>
    <row r="340" spans="1:22" x14ac:dyDescent="0.2">
      <c r="A340" s="6" t="s">
        <v>24</v>
      </c>
      <c r="B340" s="7">
        <v>39005</v>
      </c>
      <c r="C340" s="7">
        <v>1300</v>
      </c>
      <c r="D340" s="7">
        <v>163</v>
      </c>
      <c r="E340" s="7">
        <v>24</v>
      </c>
      <c r="F340" s="7">
        <v>85</v>
      </c>
      <c r="G340" s="7">
        <v>237</v>
      </c>
      <c r="H340" s="7">
        <v>23</v>
      </c>
      <c r="I340" s="7">
        <v>90</v>
      </c>
      <c r="J340" s="7">
        <v>476</v>
      </c>
      <c r="K340" s="7">
        <v>81</v>
      </c>
      <c r="L340" s="7">
        <v>83</v>
      </c>
      <c r="M340" s="74"/>
      <c r="N340" s="74"/>
      <c r="O340" s="7">
        <v>14066</v>
      </c>
      <c r="P340" s="7">
        <v>468.86666666666667</v>
      </c>
      <c r="Q340" s="8">
        <f>O340*100/B340</f>
        <v>36.06204332777849</v>
      </c>
      <c r="R340" s="60">
        <f>C340/$C$2</f>
        <v>0.8666666666666667</v>
      </c>
      <c r="S340" s="61">
        <f>(C340*D340)/1000</f>
        <v>211.9</v>
      </c>
      <c r="T340" s="62">
        <f t="shared" si="47"/>
        <v>0.50452380952380949</v>
      </c>
      <c r="U340" s="63">
        <f>(C340*G340)/1000</f>
        <v>308.10000000000002</v>
      </c>
      <c r="V340" s="62">
        <f t="shared" si="48"/>
        <v>0.58685714285714285</v>
      </c>
    </row>
    <row r="341" spans="1:22" x14ac:dyDescent="0.2">
      <c r="A341" s="6" t="s">
        <v>25</v>
      </c>
      <c r="B341" s="7">
        <v>33372</v>
      </c>
      <c r="C341" s="7">
        <v>1077</v>
      </c>
      <c r="D341" s="7">
        <v>265</v>
      </c>
      <c r="E341" s="7">
        <v>29</v>
      </c>
      <c r="F341" s="7">
        <v>89</v>
      </c>
      <c r="G341" s="7">
        <v>274</v>
      </c>
      <c r="H341" s="7">
        <v>21</v>
      </c>
      <c r="I341" s="7">
        <v>92</v>
      </c>
      <c r="J341" s="7">
        <v>561</v>
      </c>
      <c r="K341" s="7">
        <v>71</v>
      </c>
      <c r="L341" s="7">
        <v>87</v>
      </c>
      <c r="M341" s="74"/>
      <c r="N341" s="74"/>
      <c r="O341" s="7">
        <v>14814</v>
      </c>
      <c r="P341" s="7">
        <v>477.87096774193549</v>
      </c>
      <c r="Q341" s="8">
        <f>O341*100/B341</f>
        <v>44.390507011866234</v>
      </c>
      <c r="R341" s="60">
        <f>C341/$C$2</f>
        <v>0.71799999999999997</v>
      </c>
      <c r="S341" s="61">
        <f>(C341*D341)/1000</f>
        <v>285.40499999999997</v>
      </c>
      <c r="T341" s="62">
        <f t="shared" si="47"/>
        <v>0.67953571428571424</v>
      </c>
      <c r="U341" s="63">
        <f>(C341*G341)/1000</f>
        <v>295.09800000000001</v>
      </c>
      <c r="V341" s="62">
        <f t="shared" si="48"/>
        <v>0.56209142857142858</v>
      </c>
    </row>
    <row r="342" spans="1:22" x14ac:dyDescent="0.2">
      <c r="A342" s="6" t="s">
        <v>26</v>
      </c>
      <c r="B342" s="7">
        <v>32833</v>
      </c>
      <c r="C342" s="7">
        <v>1059</v>
      </c>
      <c r="D342" s="7">
        <v>286</v>
      </c>
      <c r="E342" s="7">
        <v>20</v>
      </c>
      <c r="F342" s="7">
        <v>93</v>
      </c>
      <c r="G342" s="7">
        <v>320</v>
      </c>
      <c r="H342" s="7">
        <v>18</v>
      </c>
      <c r="I342" s="7">
        <v>94</v>
      </c>
      <c r="J342" s="7">
        <v>670</v>
      </c>
      <c r="K342" s="7">
        <v>49</v>
      </c>
      <c r="L342" s="7">
        <v>93</v>
      </c>
      <c r="M342" s="74"/>
      <c r="N342" s="74"/>
      <c r="O342" s="7">
        <v>18056</v>
      </c>
      <c r="P342" s="7">
        <v>582.45161290322585</v>
      </c>
      <c r="Q342" s="8">
        <f>O342*100/B342</f>
        <v>54.993451710169644</v>
      </c>
      <c r="R342" s="60">
        <f>C342/$C$2</f>
        <v>0.70599999999999996</v>
      </c>
      <c r="S342" s="61">
        <f>(C342*D342)/1000</f>
        <v>302.87400000000002</v>
      </c>
      <c r="T342" s="62">
        <f t="shared" si="47"/>
        <v>0.72112857142857145</v>
      </c>
      <c r="U342" s="63">
        <f>(C342*G342)/1000</f>
        <v>338.88</v>
      </c>
      <c r="V342" s="62">
        <f t="shared" si="48"/>
        <v>0.64548571428571433</v>
      </c>
    </row>
    <row r="343" spans="1:22" x14ac:dyDescent="0.2">
      <c r="A343" s="6" t="s">
        <v>27</v>
      </c>
      <c r="B343" s="7">
        <v>33261</v>
      </c>
      <c r="C343" s="7">
        <v>1109</v>
      </c>
      <c r="D343" s="7">
        <v>195</v>
      </c>
      <c r="E343" s="7">
        <v>13</v>
      </c>
      <c r="F343" s="7">
        <v>93</v>
      </c>
      <c r="G343" s="7">
        <v>263</v>
      </c>
      <c r="H343" s="7">
        <v>11</v>
      </c>
      <c r="I343" s="7">
        <v>96</v>
      </c>
      <c r="J343" s="7">
        <v>477</v>
      </c>
      <c r="K343" s="7">
        <v>35</v>
      </c>
      <c r="L343" s="7">
        <v>93</v>
      </c>
      <c r="M343" s="74"/>
      <c r="N343" s="74"/>
      <c r="O343" s="7">
        <v>17085</v>
      </c>
      <c r="P343" s="7">
        <v>569.5</v>
      </c>
      <c r="Q343" s="8">
        <f>O343*100/B343</f>
        <v>51.366465229548119</v>
      </c>
      <c r="R343" s="60">
        <f>C343/$C$2</f>
        <v>0.73933333333333329</v>
      </c>
      <c r="S343" s="61">
        <f>(C343*D343)/1000</f>
        <v>216.255</v>
      </c>
      <c r="T343" s="62">
        <f t="shared" si="47"/>
        <v>0.51489285714285715</v>
      </c>
      <c r="U343" s="63">
        <f>(C343*G343)/1000</f>
        <v>291.66699999999997</v>
      </c>
      <c r="V343" s="62">
        <f t="shared" si="48"/>
        <v>0.55555619047619043</v>
      </c>
    </row>
    <row r="344" spans="1:22" x14ac:dyDescent="0.2">
      <c r="A344" s="6" t="s">
        <v>28</v>
      </c>
      <c r="B344" s="7">
        <v>25893</v>
      </c>
      <c r="C344" s="7">
        <v>835</v>
      </c>
      <c r="D344" s="7">
        <v>399</v>
      </c>
      <c r="E344" s="7">
        <v>9</v>
      </c>
      <c r="F344" s="7">
        <v>98</v>
      </c>
      <c r="G344" s="7">
        <v>399</v>
      </c>
      <c r="H344" s="7">
        <v>15</v>
      </c>
      <c r="I344" s="7">
        <v>96</v>
      </c>
      <c r="J344" s="7">
        <v>766</v>
      </c>
      <c r="K344" s="7">
        <v>46</v>
      </c>
      <c r="L344" s="7">
        <v>94</v>
      </c>
      <c r="M344" s="74"/>
      <c r="N344" s="74"/>
      <c r="O344" s="7">
        <v>15638</v>
      </c>
      <c r="P344" s="7">
        <v>504.45161290322579</v>
      </c>
      <c r="Q344" s="8">
        <f>O344*100/B344</f>
        <v>60.39470127061368</v>
      </c>
      <c r="R344" s="60">
        <f>C344/$C$2</f>
        <v>0.55666666666666664</v>
      </c>
      <c r="S344" s="61">
        <f>(C344*D344)/1000</f>
        <v>333.16500000000002</v>
      </c>
      <c r="T344" s="62">
        <f t="shared" si="47"/>
        <v>0.79325000000000001</v>
      </c>
      <c r="U344" s="63">
        <f>(C344*G344)/1000</f>
        <v>333.16500000000002</v>
      </c>
      <c r="V344" s="62">
        <f t="shared" si="48"/>
        <v>0.63460000000000005</v>
      </c>
    </row>
    <row r="345" spans="1:22" x14ac:dyDescent="0.2">
      <c r="A345" s="6" t="s">
        <v>29</v>
      </c>
      <c r="B345" s="7">
        <v>32116</v>
      </c>
      <c r="C345" s="7">
        <v>1071</v>
      </c>
      <c r="D345" s="7">
        <v>285</v>
      </c>
      <c r="E345" s="7">
        <v>16</v>
      </c>
      <c r="F345" s="7">
        <v>94</v>
      </c>
      <c r="G345" s="7">
        <v>478</v>
      </c>
      <c r="H345" s="7">
        <v>19</v>
      </c>
      <c r="I345" s="7">
        <v>96</v>
      </c>
      <c r="J345" s="7">
        <v>677</v>
      </c>
      <c r="K345" s="7">
        <v>51</v>
      </c>
      <c r="L345" s="7">
        <v>93</v>
      </c>
      <c r="M345" s="74"/>
      <c r="N345" s="74"/>
      <c r="O345" s="7">
        <v>14314</v>
      </c>
      <c r="P345" s="7">
        <v>477.13333333333333</v>
      </c>
      <c r="Q345" s="8">
        <f>O345*100/B345</f>
        <v>44.569684892265535</v>
      </c>
      <c r="R345" s="60">
        <f>C345/$C$2</f>
        <v>0.71399999999999997</v>
      </c>
      <c r="S345" s="61">
        <f>(C345*D345)/1000</f>
        <v>305.23500000000001</v>
      </c>
      <c r="T345" s="62">
        <f t="shared" si="47"/>
        <v>0.72675000000000001</v>
      </c>
      <c r="U345" s="63">
        <f>(C345*G345)/1000</f>
        <v>511.93799999999999</v>
      </c>
      <c r="V345" s="62">
        <f t="shared" si="48"/>
        <v>0.97511999999999999</v>
      </c>
    </row>
    <row r="346" spans="1:22" ht="13.5" thickBot="1" x14ac:dyDescent="0.25">
      <c r="A346" s="6" t="s">
        <v>30</v>
      </c>
      <c r="B346" s="7">
        <v>32852</v>
      </c>
      <c r="C346" s="7">
        <v>1060</v>
      </c>
      <c r="D346" s="7">
        <v>326</v>
      </c>
      <c r="E346" s="7">
        <v>12</v>
      </c>
      <c r="F346" s="7">
        <v>96</v>
      </c>
      <c r="G346" s="7">
        <v>354</v>
      </c>
      <c r="H346" s="7">
        <v>22</v>
      </c>
      <c r="I346" s="7">
        <v>94</v>
      </c>
      <c r="J346" s="7">
        <v>741</v>
      </c>
      <c r="K346" s="7">
        <v>44</v>
      </c>
      <c r="L346" s="7">
        <v>94</v>
      </c>
      <c r="M346" s="74"/>
      <c r="N346" s="74"/>
      <c r="O346" s="7">
        <v>15232</v>
      </c>
      <c r="P346" s="7">
        <v>491.35483870967744</v>
      </c>
      <c r="Q346" s="8">
        <f>O346*100/B346</f>
        <v>46.365518081090954</v>
      </c>
      <c r="R346" s="60">
        <f>C346/$C$2</f>
        <v>0.70666666666666667</v>
      </c>
      <c r="S346" s="61">
        <f>(C346*D346)/1000</f>
        <v>345.56</v>
      </c>
      <c r="T346" s="62">
        <f t="shared" si="47"/>
        <v>0.82276190476190481</v>
      </c>
      <c r="U346" s="63">
        <f>(C346*G346)/1000</f>
        <v>375.24</v>
      </c>
      <c r="V346" s="62">
        <f t="shared" si="48"/>
        <v>0.71474285714285712</v>
      </c>
    </row>
    <row r="347" spans="1:22" ht="14.25" thickTop="1" thickBot="1" x14ac:dyDescent="0.25">
      <c r="A347" s="9" t="s">
        <v>100</v>
      </c>
      <c r="B347" s="30">
        <f>SUM(B335:B346)</f>
        <v>368990</v>
      </c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74"/>
      <c r="N347" s="74"/>
      <c r="O347" s="10">
        <f>SUM(O335:O346)</f>
        <v>187352</v>
      </c>
      <c r="P347" s="27">
        <f>SUM(P335:P346)</f>
        <v>6126.1881720430101</v>
      </c>
      <c r="Q347" s="27"/>
      <c r="R347" s="64"/>
      <c r="S347" s="65"/>
      <c r="T347" s="66"/>
      <c r="U347" s="67"/>
      <c r="V347" s="66"/>
    </row>
    <row r="348" spans="1:22" ht="14.25" thickTop="1" thickBot="1" x14ac:dyDescent="0.25">
      <c r="A348" s="19" t="s">
        <v>101</v>
      </c>
      <c r="B348" s="12">
        <f t="shared" ref="B348:J348" si="49">AVERAGE(B335:B346)</f>
        <v>30749.166666666668</v>
      </c>
      <c r="C348" s="12">
        <f t="shared" si="49"/>
        <v>1010.5</v>
      </c>
      <c r="D348" s="12">
        <f t="shared" si="49"/>
        <v>293</v>
      </c>
      <c r="E348" s="12">
        <f>AVERAGE(E335:E346)</f>
        <v>19.583333333333332</v>
      </c>
      <c r="F348" s="12">
        <f>AVERAGE(F335:F346)</f>
        <v>92.666666666666671</v>
      </c>
      <c r="G348" s="12">
        <f>AVERAGE(G335:G346)</f>
        <v>353.91666666666669</v>
      </c>
      <c r="H348" s="12">
        <f>AVERAGE(H335:H346)</f>
        <v>19.916666666666668</v>
      </c>
      <c r="I348" s="12">
        <f>AVERAGE(I335:I346)</f>
        <v>94.083333333333329</v>
      </c>
      <c r="J348" s="12">
        <f t="shared" si="49"/>
        <v>686</v>
      </c>
      <c r="K348" s="12">
        <f t="shared" ref="K348:L348" si="50">AVERAGE(K335:K346)</f>
        <v>66.5</v>
      </c>
      <c r="L348" s="12">
        <f t="shared" si="50"/>
        <v>90.25</v>
      </c>
      <c r="M348" s="74"/>
      <c r="N348" s="74"/>
      <c r="O348" s="15">
        <f>AVERAGE(O335:O346)</f>
        <v>15612.666666666666</v>
      </c>
      <c r="P348" s="12">
        <f>AVERAGE(P335:P346)</f>
        <v>510.51568100358418</v>
      </c>
      <c r="Q348" s="12">
        <f>AVERAGE(Q335:Q346)</f>
        <v>52.092634195948385</v>
      </c>
      <c r="R348" s="68">
        <f>C348/$C$2</f>
        <v>0.67366666666666664</v>
      </c>
      <c r="S348" s="69">
        <f>(C348*D348)/1000</f>
        <v>296.07650000000001</v>
      </c>
      <c r="T348" s="70">
        <f t="shared" si="47"/>
        <v>0.70494404761904761</v>
      </c>
      <c r="U348" s="71">
        <f>(C348*G348)/1000</f>
        <v>357.63279166666666</v>
      </c>
      <c r="V348" s="70">
        <f t="shared" si="48"/>
        <v>0.68120531746031743</v>
      </c>
    </row>
    <row r="349" spans="1:22" ht="13.5" thickTop="1" x14ac:dyDescent="0.2">
      <c r="M349" s="75"/>
      <c r="N349" s="75"/>
    </row>
    <row r="350" spans="1:22" ht="13.5" thickBot="1" x14ac:dyDescent="0.25">
      <c r="M350" s="75"/>
      <c r="N350" s="75"/>
    </row>
    <row r="351" spans="1:22" ht="13.5" thickTop="1" x14ac:dyDescent="0.2">
      <c r="A351" s="24" t="s">
        <v>5</v>
      </c>
      <c r="B351" s="16" t="s">
        <v>6</v>
      </c>
      <c r="C351" s="16" t="s">
        <v>6</v>
      </c>
      <c r="D351" s="16" t="s">
        <v>37</v>
      </c>
      <c r="E351" s="16" t="s">
        <v>8</v>
      </c>
      <c r="F351" s="28" t="s">
        <v>2</v>
      </c>
      <c r="G351" s="16" t="s">
        <v>9</v>
      </c>
      <c r="H351" s="16" t="s">
        <v>10</v>
      </c>
      <c r="I351" s="28" t="s">
        <v>3</v>
      </c>
      <c r="J351" s="16" t="s">
        <v>11</v>
      </c>
      <c r="K351" s="16" t="s">
        <v>12</v>
      </c>
      <c r="L351" s="28" t="s">
        <v>13</v>
      </c>
      <c r="M351" s="72"/>
      <c r="N351" s="72"/>
      <c r="O351" s="25" t="s">
        <v>85</v>
      </c>
      <c r="P351" s="25" t="s">
        <v>85</v>
      </c>
      <c r="Q351" s="25" t="s">
        <v>86</v>
      </c>
      <c r="R351" s="52" t="s">
        <v>87</v>
      </c>
      <c r="S351" s="53" t="s">
        <v>88</v>
      </c>
      <c r="T351" s="54" t="s">
        <v>89</v>
      </c>
      <c r="U351" s="55" t="s">
        <v>87</v>
      </c>
      <c r="V351" s="54" t="s">
        <v>87</v>
      </c>
    </row>
    <row r="352" spans="1:22" ht="13.5" thickBot="1" x14ac:dyDescent="0.25">
      <c r="A352" s="22" t="s">
        <v>102</v>
      </c>
      <c r="B352" s="17" t="s">
        <v>15</v>
      </c>
      <c r="C352" s="18" t="s">
        <v>16</v>
      </c>
      <c r="D352" s="17" t="s">
        <v>39</v>
      </c>
      <c r="E352" s="17" t="s">
        <v>39</v>
      </c>
      <c r="F352" s="29" t="s">
        <v>52</v>
      </c>
      <c r="G352" s="17" t="s">
        <v>39</v>
      </c>
      <c r="H352" s="17" t="s">
        <v>39</v>
      </c>
      <c r="I352" s="29" t="s">
        <v>52</v>
      </c>
      <c r="J352" s="17" t="s">
        <v>39</v>
      </c>
      <c r="K352" s="17" t="s">
        <v>39</v>
      </c>
      <c r="L352" s="29" t="s">
        <v>52</v>
      </c>
      <c r="M352" s="72"/>
      <c r="N352" s="72"/>
      <c r="O352" s="18" t="s">
        <v>91</v>
      </c>
      <c r="P352" s="18" t="s">
        <v>92</v>
      </c>
      <c r="Q352" s="18" t="s">
        <v>52</v>
      </c>
      <c r="R352" s="56" t="s">
        <v>6</v>
      </c>
      <c r="S352" s="57" t="s">
        <v>93</v>
      </c>
      <c r="T352" s="58" t="s">
        <v>94</v>
      </c>
      <c r="U352" s="59" t="s">
        <v>95</v>
      </c>
      <c r="V352" s="58" t="s">
        <v>96</v>
      </c>
    </row>
    <row r="353" spans="1:22" ht="13.5" thickTop="1" x14ac:dyDescent="0.2">
      <c r="A353" s="6" t="s">
        <v>19</v>
      </c>
      <c r="B353" s="7">
        <v>27325</v>
      </c>
      <c r="C353" s="7">
        <v>881</v>
      </c>
      <c r="D353" s="7">
        <v>324</v>
      </c>
      <c r="E353" s="7">
        <v>20</v>
      </c>
      <c r="F353" s="7">
        <v>94</v>
      </c>
      <c r="G353" s="7">
        <v>435</v>
      </c>
      <c r="H353" s="7">
        <v>23</v>
      </c>
      <c r="I353" s="7">
        <v>95</v>
      </c>
      <c r="J353" s="7">
        <v>810</v>
      </c>
      <c r="K353" s="7">
        <v>82</v>
      </c>
      <c r="L353" s="7">
        <v>90</v>
      </c>
      <c r="M353" s="73"/>
      <c r="N353" s="73"/>
      <c r="O353" s="7">
        <v>15873</v>
      </c>
      <c r="P353" s="8">
        <v>512.0322580645161</v>
      </c>
      <c r="Q353" s="8">
        <f>O353*100/B353</f>
        <v>58.089661482159194</v>
      </c>
      <c r="R353" s="60">
        <f>C353/$C$2</f>
        <v>0.58733333333333337</v>
      </c>
      <c r="S353" s="61">
        <f>(C353*D353)/1000</f>
        <v>285.44400000000002</v>
      </c>
      <c r="T353" s="62">
        <f>(S353)/$E$3</f>
        <v>0.67962857142857147</v>
      </c>
      <c r="U353" s="63">
        <f>(C353*G353)/1000</f>
        <v>383.23500000000001</v>
      </c>
      <c r="V353" s="62">
        <f>(U353)/$G$3</f>
        <v>0.7299714285714286</v>
      </c>
    </row>
    <row r="354" spans="1:22" x14ac:dyDescent="0.2">
      <c r="A354" s="6" t="s">
        <v>20</v>
      </c>
      <c r="B354" s="7">
        <v>32199</v>
      </c>
      <c r="C354" s="7">
        <v>1110</v>
      </c>
      <c r="D354" s="7">
        <v>265</v>
      </c>
      <c r="E354" s="7">
        <v>23</v>
      </c>
      <c r="F354" s="7">
        <v>91</v>
      </c>
      <c r="G354" s="7">
        <v>385</v>
      </c>
      <c r="H354" s="7">
        <v>22</v>
      </c>
      <c r="I354" s="7">
        <v>94</v>
      </c>
      <c r="J354" s="7">
        <v>702</v>
      </c>
      <c r="K354" s="7">
        <v>81</v>
      </c>
      <c r="L354" s="7">
        <v>88</v>
      </c>
      <c r="M354" s="73"/>
      <c r="N354" s="73"/>
      <c r="O354" s="7">
        <v>15699</v>
      </c>
      <c r="P354" s="8">
        <v>541.34482758620686</v>
      </c>
      <c r="Q354" s="8">
        <f>O354*100/B354</f>
        <v>48.756172551942605</v>
      </c>
      <c r="R354" s="60">
        <f>C354/$C$2</f>
        <v>0.74</v>
      </c>
      <c r="S354" s="61">
        <f>(C354*D354)/1000</f>
        <v>294.14999999999998</v>
      </c>
      <c r="T354" s="62">
        <f t="shared" ref="T354:T366" si="51">(S354)/$E$3</f>
        <v>0.70035714285714279</v>
      </c>
      <c r="U354" s="63">
        <f>(C354*G354)/1000</f>
        <v>427.35</v>
      </c>
      <c r="V354" s="62">
        <f t="shared" ref="V354:V366" si="52">(U354)/$G$3</f>
        <v>0.81400000000000006</v>
      </c>
    </row>
    <row r="355" spans="1:22" x14ac:dyDescent="0.2">
      <c r="A355" s="6" t="s">
        <v>21</v>
      </c>
      <c r="B355" s="7">
        <v>36984</v>
      </c>
      <c r="C355" s="7">
        <v>1193</v>
      </c>
      <c r="D355" s="7">
        <v>225</v>
      </c>
      <c r="E355" s="7">
        <v>26</v>
      </c>
      <c r="F355" s="7">
        <v>88</v>
      </c>
      <c r="G355" s="7">
        <v>290</v>
      </c>
      <c r="H355" s="7">
        <v>23</v>
      </c>
      <c r="I355" s="7">
        <v>92</v>
      </c>
      <c r="J355" s="7">
        <v>524</v>
      </c>
      <c r="K355" s="7">
        <v>68</v>
      </c>
      <c r="L355" s="7">
        <v>87</v>
      </c>
      <c r="M355" s="74"/>
      <c r="N355" s="74"/>
      <c r="O355" s="7">
        <v>16644</v>
      </c>
      <c r="P355" s="8">
        <v>536.90322580645159</v>
      </c>
      <c r="Q355" s="8">
        <f>O355*100/B355</f>
        <v>45.003244646333549</v>
      </c>
      <c r="R355" s="60">
        <f>C355/$C$2</f>
        <v>0.79533333333333334</v>
      </c>
      <c r="S355" s="61">
        <f>(C355*D355)/1000</f>
        <v>268.42500000000001</v>
      </c>
      <c r="T355" s="62">
        <f t="shared" si="51"/>
        <v>0.63910714285714287</v>
      </c>
      <c r="U355" s="63">
        <f>(C355*G355)/1000</f>
        <v>345.97</v>
      </c>
      <c r="V355" s="62">
        <f t="shared" si="52"/>
        <v>0.65899047619047624</v>
      </c>
    </row>
    <row r="356" spans="1:22" x14ac:dyDescent="0.2">
      <c r="A356" s="6" t="s">
        <v>22</v>
      </c>
      <c r="B356" s="7">
        <v>29150</v>
      </c>
      <c r="C356" s="7">
        <v>972</v>
      </c>
      <c r="D356" s="7">
        <v>268</v>
      </c>
      <c r="E356" s="7">
        <v>31</v>
      </c>
      <c r="F356" s="7">
        <v>88</v>
      </c>
      <c r="G356" s="7">
        <v>360</v>
      </c>
      <c r="H356" s="7">
        <v>22</v>
      </c>
      <c r="I356" s="7">
        <v>94</v>
      </c>
      <c r="J356" s="7">
        <v>652</v>
      </c>
      <c r="K356" s="7">
        <v>87</v>
      </c>
      <c r="L356" s="7">
        <v>87</v>
      </c>
      <c r="M356" s="73"/>
      <c r="N356" s="73"/>
      <c r="O356" s="7">
        <v>8986</v>
      </c>
      <c r="P356" s="8">
        <v>299.53333333333336</v>
      </c>
      <c r="Q356" s="8">
        <f>O356*100/B356</f>
        <v>30.826758147512866</v>
      </c>
      <c r="R356" s="60">
        <f>C356/$C$2</f>
        <v>0.64800000000000002</v>
      </c>
      <c r="S356" s="61">
        <f>(C356*D356)/1000</f>
        <v>260.49599999999998</v>
      </c>
      <c r="T356" s="62">
        <f t="shared" si="51"/>
        <v>0.62022857142857135</v>
      </c>
      <c r="U356" s="63">
        <f>(C356*G356)/1000</f>
        <v>349.92</v>
      </c>
      <c r="V356" s="62">
        <f t="shared" si="52"/>
        <v>0.66651428571428573</v>
      </c>
    </row>
    <row r="357" spans="1:22" x14ac:dyDescent="0.2">
      <c r="A357" s="6" t="s">
        <v>23</v>
      </c>
      <c r="B357" s="7">
        <v>28141</v>
      </c>
      <c r="C357" s="7">
        <v>908</v>
      </c>
      <c r="D357" s="7">
        <v>287</v>
      </c>
      <c r="E357" s="7">
        <v>23</v>
      </c>
      <c r="F357" s="7">
        <v>92</v>
      </c>
      <c r="G357" s="7">
        <v>317</v>
      </c>
      <c r="H357" s="7">
        <v>22</v>
      </c>
      <c r="I357" s="7">
        <v>93</v>
      </c>
      <c r="J357" s="7">
        <v>682</v>
      </c>
      <c r="K357" s="7">
        <v>73</v>
      </c>
      <c r="L357" s="7">
        <v>89</v>
      </c>
      <c r="M357" s="74"/>
      <c r="N357" s="74"/>
      <c r="O357" s="7">
        <v>6790</v>
      </c>
      <c r="P357" s="8">
        <v>219.03225806451613</v>
      </c>
      <c r="Q357" s="8">
        <f>O357*100/B357</f>
        <v>24.128495789062221</v>
      </c>
      <c r="R357" s="60">
        <f>C357/$C$2</f>
        <v>0.60533333333333328</v>
      </c>
      <c r="S357" s="61">
        <f>(C357*D357)/1000</f>
        <v>260.596</v>
      </c>
      <c r="T357" s="62">
        <f t="shared" si="51"/>
        <v>0.62046666666666672</v>
      </c>
      <c r="U357" s="63">
        <f>(C357*G357)/1000</f>
        <v>287.83600000000001</v>
      </c>
      <c r="V357" s="62">
        <f t="shared" si="52"/>
        <v>0.54825904761904765</v>
      </c>
    </row>
    <row r="358" spans="1:22" x14ac:dyDescent="0.2">
      <c r="A358" s="6" t="s">
        <v>24</v>
      </c>
      <c r="B358" s="7">
        <v>24227</v>
      </c>
      <c r="C358" s="7">
        <v>808</v>
      </c>
      <c r="D358" s="7">
        <v>306</v>
      </c>
      <c r="E358" s="7">
        <v>11</v>
      </c>
      <c r="F358" s="7">
        <v>96</v>
      </c>
      <c r="G358" s="7">
        <v>356</v>
      </c>
      <c r="H358" s="7">
        <v>21</v>
      </c>
      <c r="I358" s="7">
        <v>94</v>
      </c>
      <c r="J358" s="7">
        <v>702</v>
      </c>
      <c r="K358" s="7">
        <v>51</v>
      </c>
      <c r="L358" s="7">
        <v>93</v>
      </c>
      <c r="M358" s="74"/>
      <c r="N358" s="74"/>
      <c r="O358" s="7">
        <v>14054</v>
      </c>
      <c r="P358" s="8">
        <v>468.46666666666664</v>
      </c>
      <c r="Q358" s="8">
        <f>O358*100/B358</f>
        <v>58.009658645313081</v>
      </c>
      <c r="R358" s="60">
        <f>C358/$C$2</f>
        <v>0.53866666666666663</v>
      </c>
      <c r="S358" s="61">
        <f>(C358*D358)/1000</f>
        <v>247.24799999999999</v>
      </c>
      <c r="T358" s="62">
        <f t="shared" si="51"/>
        <v>0.58868571428571426</v>
      </c>
      <c r="U358" s="63">
        <f>(C358*G358)/1000</f>
        <v>287.64800000000002</v>
      </c>
      <c r="V358" s="62">
        <f t="shared" si="52"/>
        <v>0.54790095238095238</v>
      </c>
    </row>
    <row r="359" spans="1:22" x14ac:dyDescent="0.2">
      <c r="A359" s="6" t="s">
        <v>25</v>
      </c>
      <c r="B359" s="7">
        <v>22051</v>
      </c>
      <c r="C359" s="7">
        <v>711</v>
      </c>
      <c r="D359" s="7">
        <v>315</v>
      </c>
      <c r="E359" s="7">
        <v>21</v>
      </c>
      <c r="F359" s="7">
        <v>93</v>
      </c>
      <c r="G359" s="7">
        <v>486</v>
      </c>
      <c r="H359" s="7">
        <v>15</v>
      </c>
      <c r="I359" s="7">
        <v>97</v>
      </c>
      <c r="J359" s="7">
        <v>876</v>
      </c>
      <c r="K359" s="7">
        <v>54</v>
      </c>
      <c r="L359" s="7">
        <v>94</v>
      </c>
      <c r="M359" s="74"/>
      <c r="N359" s="74"/>
      <c r="O359" s="7">
        <v>13666</v>
      </c>
      <c r="P359" s="8">
        <v>440.83870967741933</v>
      </c>
      <c r="Q359" s="8">
        <f>O359*100/B359</f>
        <v>61.974513627499888</v>
      </c>
      <c r="R359" s="60">
        <f>C359/$C$2</f>
        <v>0.47399999999999998</v>
      </c>
      <c r="S359" s="61">
        <f>(C359*D359)/1000</f>
        <v>223.965</v>
      </c>
      <c r="T359" s="62">
        <f t="shared" si="51"/>
        <v>0.53325</v>
      </c>
      <c r="U359" s="63">
        <f>(C359*G359)/1000</f>
        <v>345.54599999999999</v>
      </c>
      <c r="V359" s="62">
        <f t="shared" si="52"/>
        <v>0.65818285714285718</v>
      </c>
    </row>
    <row r="360" spans="1:22" x14ac:dyDescent="0.2">
      <c r="A360" s="6" t="s">
        <v>26</v>
      </c>
      <c r="B360" s="7">
        <v>19551</v>
      </c>
      <c r="C360" s="7">
        <v>631</v>
      </c>
      <c r="D360" s="7">
        <v>378</v>
      </c>
      <c r="E360" s="7">
        <v>19</v>
      </c>
      <c r="F360" s="7">
        <v>95</v>
      </c>
      <c r="G360" s="7">
        <v>459</v>
      </c>
      <c r="H360" s="7">
        <v>17</v>
      </c>
      <c r="I360" s="7">
        <v>96</v>
      </c>
      <c r="J360" s="7">
        <v>887</v>
      </c>
      <c r="K360" s="7">
        <v>50</v>
      </c>
      <c r="L360" s="7">
        <v>94</v>
      </c>
      <c r="M360" s="74"/>
      <c r="N360" s="74"/>
      <c r="O360" s="7">
        <v>12624</v>
      </c>
      <c r="P360" s="8">
        <v>407.22580645161293</v>
      </c>
      <c r="Q360" s="8">
        <f>O360*100/B360</f>
        <v>64.569587233389598</v>
      </c>
      <c r="R360" s="60">
        <f>C360/$C$2</f>
        <v>0.42066666666666669</v>
      </c>
      <c r="S360" s="61">
        <f>(C360*D360)/1000</f>
        <v>238.518</v>
      </c>
      <c r="T360" s="62">
        <f t="shared" si="51"/>
        <v>0.56789999999999996</v>
      </c>
      <c r="U360" s="63">
        <f>(C360*G360)/1000</f>
        <v>289.62900000000002</v>
      </c>
      <c r="V360" s="62">
        <f t="shared" si="52"/>
        <v>0.55167428571428578</v>
      </c>
    </row>
    <row r="361" spans="1:22" x14ac:dyDescent="0.2">
      <c r="A361" s="6" t="s">
        <v>27</v>
      </c>
      <c r="B361" s="7">
        <v>23573</v>
      </c>
      <c r="C361" s="7">
        <v>786</v>
      </c>
      <c r="D361" s="7">
        <v>346</v>
      </c>
      <c r="E361" s="7">
        <v>9</v>
      </c>
      <c r="F361" s="7">
        <v>97</v>
      </c>
      <c r="G361" s="7">
        <v>326</v>
      </c>
      <c r="H361" s="7">
        <v>15</v>
      </c>
      <c r="I361" s="7">
        <v>95</v>
      </c>
      <c r="J361" s="7">
        <v>655</v>
      </c>
      <c r="K361" s="7">
        <v>37</v>
      </c>
      <c r="L361" s="7">
        <v>94</v>
      </c>
      <c r="M361" s="74"/>
      <c r="N361" s="74"/>
      <c r="O361" s="7">
        <v>11878</v>
      </c>
      <c r="P361" s="8">
        <v>395.93333333333334</v>
      </c>
      <c r="Q361" s="8">
        <f>O361*100/B361</f>
        <v>50.388155941119074</v>
      </c>
      <c r="R361" s="60">
        <f>C361/$C$2</f>
        <v>0.52400000000000002</v>
      </c>
      <c r="S361" s="61">
        <f>(C361*D361)/1000</f>
        <v>271.95600000000002</v>
      </c>
      <c r="T361" s="62">
        <f t="shared" si="51"/>
        <v>0.64751428571428571</v>
      </c>
      <c r="U361" s="63">
        <f>(C361*G361)/1000</f>
        <v>256.23599999999999</v>
      </c>
      <c r="V361" s="62">
        <f t="shared" si="52"/>
        <v>0.48806857142857141</v>
      </c>
    </row>
    <row r="362" spans="1:22" x14ac:dyDescent="0.2">
      <c r="A362" s="6" t="s">
        <v>28</v>
      </c>
      <c r="B362" s="7">
        <v>23259</v>
      </c>
      <c r="C362" s="7">
        <v>750</v>
      </c>
      <c r="D362" s="7">
        <v>285</v>
      </c>
      <c r="E362" s="7">
        <v>8</v>
      </c>
      <c r="F362" s="7">
        <v>97</v>
      </c>
      <c r="G362" s="7">
        <v>347</v>
      </c>
      <c r="H362" s="7">
        <v>14</v>
      </c>
      <c r="I362" s="7">
        <v>96</v>
      </c>
      <c r="J362" s="7">
        <v>650</v>
      </c>
      <c r="K362" s="7">
        <v>43</v>
      </c>
      <c r="L362" s="7">
        <v>93</v>
      </c>
      <c r="M362" s="74"/>
      <c r="N362" s="74"/>
      <c r="O362" s="7">
        <v>11528</v>
      </c>
      <c r="P362" s="8">
        <v>371.87096774193549</v>
      </c>
      <c r="Q362" s="8">
        <f>O362*100/B362</f>
        <v>49.563609785459391</v>
      </c>
      <c r="R362" s="60">
        <f>C362/$C$2</f>
        <v>0.5</v>
      </c>
      <c r="S362" s="61">
        <f>(C362*D362)/1000</f>
        <v>213.75</v>
      </c>
      <c r="T362" s="62">
        <f t="shared" si="51"/>
        <v>0.5089285714285714</v>
      </c>
      <c r="U362" s="63">
        <f>(C362*G362)/1000</f>
        <v>260.25</v>
      </c>
      <c r="V362" s="62">
        <f t="shared" si="52"/>
        <v>0.49571428571428572</v>
      </c>
    </row>
    <row r="363" spans="1:22" x14ac:dyDescent="0.2">
      <c r="A363" s="6" t="s">
        <v>29</v>
      </c>
      <c r="B363" s="7">
        <v>34456</v>
      </c>
      <c r="C363" s="7">
        <v>1149</v>
      </c>
      <c r="D363" s="7">
        <v>271</v>
      </c>
      <c r="E363" s="7">
        <v>10</v>
      </c>
      <c r="F363" s="7">
        <v>96</v>
      </c>
      <c r="G363" s="7">
        <v>356</v>
      </c>
      <c r="H363" s="7">
        <v>15</v>
      </c>
      <c r="I363" s="7">
        <v>96</v>
      </c>
      <c r="J363" s="7">
        <v>674</v>
      </c>
      <c r="K363" s="7">
        <v>38</v>
      </c>
      <c r="L363" s="7">
        <v>94</v>
      </c>
      <c r="M363" s="74"/>
      <c r="N363" s="74"/>
      <c r="O363" s="7">
        <v>9469</v>
      </c>
      <c r="P363" s="8">
        <v>315.63333333333333</v>
      </c>
      <c r="Q363" s="8">
        <f>O363*100/B363</f>
        <v>27.481425586254932</v>
      </c>
      <c r="R363" s="60">
        <f>C363/$C$2</f>
        <v>0.76600000000000001</v>
      </c>
      <c r="S363" s="61">
        <f>(C363*D363)/1000</f>
        <v>311.37900000000002</v>
      </c>
      <c r="T363" s="62">
        <f t="shared" si="51"/>
        <v>0.74137857142857144</v>
      </c>
      <c r="U363" s="63">
        <f>(C363*G363)/1000</f>
        <v>409.04399999999998</v>
      </c>
      <c r="V363" s="62">
        <f t="shared" si="52"/>
        <v>0.77913142857142859</v>
      </c>
    </row>
    <row r="364" spans="1:22" ht="13.5" thickBot="1" x14ac:dyDescent="0.25">
      <c r="A364" s="6" t="s">
        <v>30</v>
      </c>
      <c r="B364" s="7">
        <v>38436</v>
      </c>
      <c r="C364" s="7">
        <v>1240</v>
      </c>
      <c r="D364" s="7">
        <v>223</v>
      </c>
      <c r="E364" s="7">
        <v>7</v>
      </c>
      <c r="F364" s="7">
        <v>97</v>
      </c>
      <c r="G364" s="7">
        <v>282</v>
      </c>
      <c r="H364" s="7">
        <v>15</v>
      </c>
      <c r="I364" s="7">
        <v>95</v>
      </c>
      <c r="J364" s="7">
        <v>570</v>
      </c>
      <c r="K364" s="7">
        <v>35</v>
      </c>
      <c r="L364" s="7">
        <v>94</v>
      </c>
      <c r="M364" s="74"/>
      <c r="N364" s="74"/>
      <c r="O364" s="7">
        <v>12669</v>
      </c>
      <c r="P364" s="8">
        <v>408.67741935483872</v>
      </c>
      <c r="Q364" s="8">
        <f>O364*100/B364</f>
        <v>32.961286294099281</v>
      </c>
      <c r="R364" s="60">
        <f>C364/$C$2</f>
        <v>0.82666666666666666</v>
      </c>
      <c r="S364" s="61">
        <f>(C364*D364)/1000</f>
        <v>276.52</v>
      </c>
      <c r="T364" s="62">
        <f t="shared" si="51"/>
        <v>0.65838095238095229</v>
      </c>
      <c r="U364" s="63">
        <f>(C364*G364)/1000</f>
        <v>349.68</v>
      </c>
      <c r="V364" s="62">
        <f t="shared" si="52"/>
        <v>0.6660571428571429</v>
      </c>
    </row>
    <row r="365" spans="1:22" ht="14.25" thickTop="1" thickBot="1" x14ac:dyDescent="0.25">
      <c r="A365" s="9" t="s">
        <v>103</v>
      </c>
      <c r="B365" s="30">
        <f>SUM(B353:B364)</f>
        <v>339352</v>
      </c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74"/>
      <c r="N365" s="74"/>
      <c r="O365" s="10">
        <f>SUM(O353:O364)</f>
        <v>149880</v>
      </c>
      <c r="P365" s="27">
        <f>SUM(P353:P364)</f>
        <v>4917.4921394141647</v>
      </c>
      <c r="Q365" s="27"/>
      <c r="R365" s="64"/>
      <c r="S365" s="65"/>
      <c r="T365" s="66"/>
      <c r="U365" s="67"/>
      <c r="V365" s="66"/>
    </row>
    <row r="366" spans="1:22" ht="14.25" thickTop="1" thickBot="1" x14ac:dyDescent="0.25">
      <c r="A366" s="19" t="s">
        <v>104</v>
      </c>
      <c r="B366" s="12">
        <f t="shared" ref="B366:J366" si="53">AVERAGE(B353:B364)</f>
        <v>28279.333333333332</v>
      </c>
      <c r="C366" s="12">
        <f t="shared" si="53"/>
        <v>928.25</v>
      </c>
      <c r="D366" s="12">
        <f t="shared" si="53"/>
        <v>291.08333333333331</v>
      </c>
      <c r="E366" s="12">
        <f>AVERAGE(E353:E364)</f>
        <v>17.333333333333332</v>
      </c>
      <c r="F366" s="12">
        <f>AVERAGE(F353:F364)</f>
        <v>93.666666666666671</v>
      </c>
      <c r="G366" s="12">
        <f>AVERAGE(G353:G364)</f>
        <v>366.58333333333331</v>
      </c>
      <c r="H366" s="12">
        <f>AVERAGE(H353:H364)</f>
        <v>18.666666666666668</v>
      </c>
      <c r="I366" s="12">
        <f>AVERAGE(I353:I364)</f>
        <v>94.75</v>
      </c>
      <c r="J366" s="12">
        <f t="shared" si="53"/>
        <v>698.66666666666663</v>
      </c>
      <c r="K366" s="12">
        <f t="shared" ref="K366:L366" si="54">AVERAGE(K353:K364)</f>
        <v>58.25</v>
      </c>
      <c r="L366" s="12">
        <f t="shared" si="54"/>
        <v>91.416666666666671</v>
      </c>
      <c r="M366" s="74"/>
      <c r="N366" s="74"/>
      <c r="O366" s="12">
        <f>AVERAGE(O353:O364)</f>
        <v>12490</v>
      </c>
      <c r="P366" s="12">
        <f>AVERAGE(P353:P364)</f>
        <v>409.79101161784706</v>
      </c>
      <c r="Q366" s="12">
        <f>AVERAGE(Q353:Q364)</f>
        <v>45.97938081084547</v>
      </c>
      <c r="R366" s="68">
        <f>C366/$C$2</f>
        <v>0.61883333333333335</v>
      </c>
      <c r="S366" s="69">
        <f>(C366*D366)/1000</f>
        <v>270.19810416666661</v>
      </c>
      <c r="T366" s="70">
        <f t="shared" si="51"/>
        <v>0.64332881944444431</v>
      </c>
      <c r="U366" s="71">
        <f>(C366*G366)/1000</f>
        <v>340.28097916666661</v>
      </c>
      <c r="V366" s="70">
        <f t="shared" si="52"/>
        <v>0.64815424603174587</v>
      </c>
    </row>
    <row r="367" spans="1:22" ht="13.5" thickTop="1" x14ac:dyDescent="0.2">
      <c r="M367" s="75"/>
      <c r="N367" s="75"/>
    </row>
    <row r="368" spans="1:22" ht="13.5" thickBot="1" x14ac:dyDescent="0.25"/>
    <row r="369" spans="1:22" ht="13.5" thickTop="1" x14ac:dyDescent="0.2">
      <c r="A369" s="24" t="s">
        <v>5</v>
      </c>
      <c r="B369" s="16" t="s">
        <v>6</v>
      </c>
      <c r="C369" s="16" t="s">
        <v>6</v>
      </c>
      <c r="D369" s="16" t="s">
        <v>37</v>
      </c>
      <c r="E369" s="16" t="s">
        <v>8</v>
      </c>
      <c r="F369" s="28" t="s">
        <v>2</v>
      </c>
      <c r="G369" s="16" t="s">
        <v>9</v>
      </c>
      <c r="H369" s="16" t="s">
        <v>10</v>
      </c>
      <c r="I369" s="28" t="s">
        <v>3</v>
      </c>
      <c r="J369" s="16" t="s">
        <v>11</v>
      </c>
      <c r="K369" s="16" t="s">
        <v>12</v>
      </c>
      <c r="L369" s="28" t="s">
        <v>13</v>
      </c>
      <c r="M369" s="16" t="s">
        <v>105</v>
      </c>
      <c r="N369" s="16" t="s">
        <v>106</v>
      </c>
      <c r="O369" s="25" t="s">
        <v>85</v>
      </c>
      <c r="P369" s="25" t="s">
        <v>85</v>
      </c>
      <c r="Q369" s="25" t="s">
        <v>86</v>
      </c>
      <c r="R369" s="52" t="s">
        <v>87</v>
      </c>
      <c r="S369" s="53" t="s">
        <v>88</v>
      </c>
      <c r="T369" s="54" t="s">
        <v>89</v>
      </c>
      <c r="U369" s="55" t="s">
        <v>87</v>
      </c>
      <c r="V369" s="54" t="s">
        <v>87</v>
      </c>
    </row>
    <row r="370" spans="1:22" ht="13.5" thickBot="1" x14ac:dyDescent="0.25">
      <c r="A370" s="22" t="s">
        <v>107</v>
      </c>
      <c r="B370" s="17" t="s">
        <v>15</v>
      </c>
      <c r="C370" s="18" t="s">
        <v>16</v>
      </c>
      <c r="D370" s="17" t="s">
        <v>39</v>
      </c>
      <c r="E370" s="17" t="s">
        <v>39</v>
      </c>
      <c r="F370" s="29" t="s">
        <v>52</v>
      </c>
      <c r="G370" s="17" t="s">
        <v>39</v>
      </c>
      <c r="H370" s="17" t="s">
        <v>39</v>
      </c>
      <c r="I370" s="29" t="s">
        <v>52</v>
      </c>
      <c r="J370" s="17" t="s">
        <v>39</v>
      </c>
      <c r="K370" s="17" t="s">
        <v>39</v>
      </c>
      <c r="L370" s="29" t="s">
        <v>52</v>
      </c>
      <c r="M370" s="17" t="s">
        <v>108</v>
      </c>
      <c r="N370" s="17" t="s">
        <v>108</v>
      </c>
      <c r="O370" s="18" t="s">
        <v>91</v>
      </c>
      <c r="P370" s="18" t="s">
        <v>92</v>
      </c>
      <c r="Q370" s="18" t="s">
        <v>52</v>
      </c>
      <c r="R370" s="56" t="s">
        <v>6</v>
      </c>
      <c r="S370" s="57" t="s">
        <v>93</v>
      </c>
      <c r="T370" s="58" t="s">
        <v>94</v>
      </c>
      <c r="U370" s="59" t="s">
        <v>95</v>
      </c>
      <c r="V370" s="58" t="s">
        <v>96</v>
      </c>
    </row>
    <row r="371" spans="1:22" ht="13.5" thickTop="1" x14ac:dyDescent="0.2">
      <c r="A371" s="6" t="s">
        <v>19</v>
      </c>
      <c r="B371" s="7">
        <v>39063</v>
      </c>
      <c r="C371" s="7">
        <v>1260</v>
      </c>
      <c r="D371" s="7">
        <v>285</v>
      </c>
      <c r="E371" s="7">
        <v>8</v>
      </c>
      <c r="F371" s="32">
        <f t="shared" ref="F371:F382" si="55">+(D371-E371)/D371</f>
        <v>0.97192982456140353</v>
      </c>
      <c r="G371" s="7">
        <v>366</v>
      </c>
      <c r="H371" s="7">
        <v>19</v>
      </c>
      <c r="I371" s="32">
        <f t="shared" ref="I371:I382" si="56">+(G371-H371)/G371</f>
        <v>0.94808743169398912</v>
      </c>
      <c r="J371" s="7">
        <v>739</v>
      </c>
      <c r="K371" s="7">
        <v>45</v>
      </c>
      <c r="L371" s="32">
        <f t="shared" ref="L371:L382" si="57">+(J371-K371)/J371</f>
        <v>0.939106901217862</v>
      </c>
      <c r="M371" s="33">
        <v>0.8</v>
      </c>
      <c r="N371" s="33">
        <v>9.94</v>
      </c>
      <c r="O371" s="7">
        <v>14485</v>
      </c>
      <c r="P371" s="8">
        <v>467.25806451612902</v>
      </c>
      <c r="Q371" s="8">
        <f>O371*100/B371</f>
        <v>37.081125361595369</v>
      </c>
      <c r="R371" s="60">
        <f>C371/$C$2</f>
        <v>0.84</v>
      </c>
      <c r="S371" s="61">
        <f>(C371*D371)/1000</f>
        <v>359.1</v>
      </c>
      <c r="T371" s="62">
        <f>(S371)/$E$3</f>
        <v>0.85500000000000009</v>
      </c>
      <c r="U371" s="63">
        <f>(C371*G371)/1000</f>
        <v>461.16</v>
      </c>
      <c r="V371" s="62">
        <f>(U371)/$G$3</f>
        <v>0.87840000000000007</v>
      </c>
    </row>
    <row r="372" spans="1:22" x14ac:dyDescent="0.2">
      <c r="A372" s="6" t="s">
        <v>20</v>
      </c>
      <c r="B372" s="7">
        <v>30030</v>
      </c>
      <c r="C372" s="7">
        <v>1073</v>
      </c>
      <c r="D372" s="7">
        <v>278</v>
      </c>
      <c r="E372" s="7">
        <v>19</v>
      </c>
      <c r="F372" s="32">
        <f t="shared" si="55"/>
        <v>0.93165467625899279</v>
      </c>
      <c r="G372" s="7">
        <v>333</v>
      </c>
      <c r="H372" s="7">
        <v>21</v>
      </c>
      <c r="I372" s="32">
        <f t="shared" si="56"/>
        <v>0.93693693693693691</v>
      </c>
      <c r="J372" s="7">
        <v>646</v>
      </c>
      <c r="K372" s="7">
        <v>62</v>
      </c>
      <c r="L372" s="32">
        <f t="shared" si="57"/>
        <v>0.90402476780185759</v>
      </c>
      <c r="M372" s="33">
        <v>0.7</v>
      </c>
      <c r="N372" s="33">
        <v>8.1</v>
      </c>
      <c r="O372" s="7">
        <v>15821</v>
      </c>
      <c r="P372" s="8">
        <v>565.03571428571433</v>
      </c>
      <c r="Q372" s="8">
        <f>O372*100/B372</f>
        <v>52.683982683982684</v>
      </c>
      <c r="R372" s="60">
        <f>C372/$C$2</f>
        <v>0.71533333333333338</v>
      </c>
      <c r="S372" s="61">
        <f>(C372*D372)/1000</f>
        <v>298.29399999999998</v>
      </c>
      <c r="T372" s="62">
        <f t="shared" ref="T372:T384" si="58">(S372)/$E$3</f>
        <v>0.71022380952380948</v>
      </c>
      <c r="U372" s="63">
        <f>(C372*G372)/1000</f>
        <v>357.30900000000003</v>
      </c>
      <c r="V372" s="62">
        <f t="shared" ref="V372:V384" si="59">(U372)/$G$3</f>
        <v>0.68058857142857143</v>
      </c>
    </row>
    <row r="373" spans="1:22" x14ac:dyDescent="0.2">
      <c r="A373" s="6" t="s">
        <v>21</v>
      </c>
      <c r="B373" s="7">
        <v>32260</v>
      </c>
      <c r="C373" s="7">
        <v>1041</v>
      </c>
      <c r="D373" s="7">
        <v>255</v>
      </c>
      <c r="E373" s="7">
        <v>18</v>
      </c>
      <c r="F373" s="32">
        <f t="shared" si="55"/>
        <v>0.92941176470588238</v>
      </c>
      <c r="G373" s="7">
        <v>337</v>
      </c>
      <c r="H373" s="7">
        <v>22</v>
      </c>
      <c r="I373" s="32">
        <f t="shared" si="56"/>
        <v>0.93471810089020768</v>
      </c>
      <c r="J373" s="7">
        <v>645</v>
      </c>
      <c r="K373" s="7">
        <v>70</v>
      </c>
      <c r="L373" s="32">
        <f t="shared" si="57"/>
        <v>0.89147286821705429</v>
      </c>
      <c r="M373" s="33">
        <v>4.2</v>
      </c>
      <c r="N373" s="33">
        <v>2.73</v>
      </c>
      <c r="O373" s="7">
        <v>16494</v>
      </c>
      <c r="P373" s="8">
        <v>532.06451612903231</v>
      </c>
      <c r="Q373" s="8">
        <f>O373*100/B373</f>
        <v>51.128332300061999</v>
      </c>
      <c r="R373" s="60">
        <f>C373/$C$2</f>
        <v>0.69399999999999995</v>
      </c>
      <c r="S373" s="61">
        <f>(C373*D373)/1000</f>
        <v>265.45499999999998</v>
      </c>
      <c r="T373" s="62">
        <f t="shared" si="58"/>
        <v>0.63203571428571426</v>
      </c>
      <c r="U373" s="63">
        <f>(C373*G373)/1000</f>
        <v>350.81700000000001</v>
      </c>
      <c r="V373" s="62">
        <f t="shared" si="59"/>
        <v>0.66822285714285712</v>
      </c>
    </row>
    <row r="374" spans="1:22" x14ac:dyDescent="0.2">
      <c r="A374" s="6" t="s">
        <v>22</v>
      </c>
      <c r="B374" s="7">
        <v>24735</v>
      </c>
      <c r="C374" s="7">
        <v>825</v>
      </c>
      <c r="D374" s="7">
        <v>364</v>
      </c>
      <c r="E374" s="7">
        <v>32</v>
      </c>
      <c r="F374" s="32">
        <f t="shared" si="55"/>
        <v>0.91208791208791207</v>
      </c>
      <c r="G374" s="7">
        <v>373</v>
      </c>
      <c r="H374" s="7">
        <v>22</v>
      </c>
      <c r="I374" s="32">
        <f t="shared" si="56"/>
        <v>0.94101876675603213</v>
      </c>
      <c r="J374" s="7">
        <v>835</v>
      </c>
      <c r="K374" s="7">
        <v>113</v>
      </c>
      <c r="L374" s="32">
        <f t="shared" si="57"/>
        <v>0.86467065868263471</v>
      </c>
      <c r="M374" s="33">
        <v>0.8</v>
      </c>
      <c r="N374" s="33">
        <v>0.6</v>
      </c>
      <c r="O374" s="7">
        <v>14904</v>
      </c>
      <c r="P374" s="8">
        <v>496.8</v>
      </c>
      <c r="Q374" s="8">
        <f>O374*100/B374</f>
        <v>60.254699818071558</v>
      </c>
      <c r="R374" s="60">
        <f>C374/$C$2</f>
        <v>0.55000000000000004</v>
      </c>
      <c r="S374" s="61">
        <f>(C374*D374)/1000</f>
        <v>300.3</v>
      </c>
      <c r="T374" s="62">
        <f t="shared" si="58"/>
        <v>0.71500000000000008</v>
      </c>
      <c r="U374" s="63">
        <f>(C374*G374)/1000</f>
        <v>307.72500000000002</v>
      </c>
      <c r="V374" s="62">
        <f t="shared" si="59"/>
        <v>0.58614285714285719</v>
      </c>
    </row>
    <row r="375" spans="1:22" x14ac:dyDescent="0.2">
      <c r="A375" s="6" t="s">
        <v>23</v>
      </c>
      <c r="B375" s="7">
        <v>28492</v>
      </c>
      <c r="C375" s="7">
        <v>919</v>
      </c>
      <c r="D375" s="7">
        <v>321</v>
      </c>
      <c r="E375" s="7">
        <v>25</v>
      </c>
      <c r="F375" s="32">
        <f t="shared" si="55"/>
        <v>0.92211838006230529</v>
      </c>
      <c r="G375" s="7">
        <v>368</v>
      </c>
      <c r="H375" s="7">
        <v>23</v>
      </c>
      <c r="I375" s="32">
        <f t="shared" si="56"/>
        <v>0.9375</v>
      </c>
      <c r="J375" s="7">
        <v>765</v>
      </c>
      <c r="K375" s="7">
        <v>85</v>
      </c>
      <c r="L375" s="32">
        <f t="shared" si="57"/>
        <v>0.88888888888888884</v>
      </c>
      <c r="M375" s="33">
        <v>1</v>
      </c>
      <c r="N375" s="33">
        <v>0.8</v>
      </c>
      <c r="O375" s="7">
        <v>12002</v>
      </c>
      <c r="P375" s="8">
        <v>387.16129032258067</v>
      </c>
      <c r="Q375" s="8">
        <f>O375*100/B375</f>
        <v>42.124105011933175</v>
      </c>
      <c r="R375" s="60">
        <f>C375/$C$2</f>
        <v>0.61266666666666669</v>
      </c>
      <c r="S375" s="61">
        <f>(C375*D375)/1000</f>
        <v>294.99900000000002</v>
      </c>
      <c r="T375" s="62">
        <f t="shared" si="58"/>
        <v>0.70237857142857152</v>
      </c>
      <c r="U375" s="63">
        <f>(C375*G375)/1000</f>
        <v>338.19200000000001</v>
      </c>
      <c r="V375" s="62">
        <f t="shared" si="59"/>
        <v>0.64417523809523813</v>
      </c>
    </row>
    <row r="376" spans="1:22" x14ac:dyDescent="0.2">
      <c r="A376" s="6" t="s">
        <v>24</v>
      </c>
      <c r="B376" s="7">
        <v>24130</v>
      </c>
      <c r="C376" s="7">
        <v>804</v>
      </c>
      <c r="D376" s="7">
        <v>338</v>
      </c>
      <c r="E376" s="7">
        <v>19</v>
      </c>
      <c r="F376" s="32">
        <f t="shared" si="55"/>
        <v>0.94378698224852076</v>
      </c>
      <c r="G376" s="7">
        <v>378</v>
      </c>
      <c r="H376" s="7">
        <v>22</v>
      </c>
      <c r="I376" s="32">
        <f t="shared" si="56"/>
        <v>0.94179894179894175</v>
      </c>
      <c r="J376" s="7">
        <v>785</v>
      </c>
      <c r="K376" s="7">
        <v>87</v>
      </c>
      <c r="L376" s="32">
        <f t="shared" si="57"/>
        <v>0.88917197452229302</v>
      </c>
      <c r="M376" s="33">
        <v>1</v>
      </c>
      <c r="N376" s="33">
        <v>0.56999999999999995</v>
      </c>
      <c r="O376" s="7">
        <v>2295</v>
      </c>
      <c r="P376" s="8">
        <v>77</v>
      </c>
      <c r="Q376" s="8">
        <f>O376*100/B376</f>
        <v>9.5109821798590968</v>
      </c>
      <c r="R376" s="60">
        <f>C376/$C$2</f>
        <v>0.53600000000000003</v>
      </c>
      <c r="S376" s="61">
        <f>(C376*D376)/1000</f>
        <v>271.75200000000001</v>
      </c>
      <c r="T376" s="62">
        <f t="shared" si="58"/>
        <v>0.6470285714285714</v>
      </c>
      <c r="U376" s="63">
        <f>(C376*G376)/1000</f>
        <v>303.91199999999998</v>
      </c>
      <c r="V376" s="62">
        <f t="shared" si="59"/>
        <v>0.57887999999999995</v>
      </c>
    </row>
    <row r="377" spans="1:22" x14ac:dyDescent="0.2">
      <c r="A377" s="6" t="s">
        <v>25</v>
      </c>
      <c r="B377" s="7">
        <v>23699</v>
      </c>
      <c r="C377" s="7">
        <v>764</v>
      </c>
      <c r="D377" s="7">
        <v>242</v>
      </c>
      <c r="E377" s="7">
        <v>8</v>
      </c>
      <c r="F377" s="32">
        <f t="shared" si="55"/>
        <v>0.96694214876033058</v>
      </c>
      <c r="G377" s="7">
        <v>333</v>
      </c>
      <c r="H377" s="7">
        <v>16</v>
      </c>
      <c r="I377" s="32">
        <f t="shared" si="56"/>
        <v>0.95195195195195192</v>
      </c>
      <c r="J377" s="7">
        <v>641</v>
      </c>
      <c r="K377" s="7">
        <v>57</v>
      </c>
      <c r="L377" s="32">
        <f t="shared" si="57"/>
        <v>0.91107644305772228</v>
      </c>
      <c r="M377" s="33">
        <v>1</v>
      </c>
      <c r="N377" s="33">
        <v>1</v>
      </c>
      <c r="O377" s="7">
        <v>13006</v>
      </c>
      <c r="P377" s="8">
        <v>420</v>
      </c>
      <c r="Q377" s="8">
        <f>O377*100/B377</f>
        <v>54.879952740621967</v>
      </c>
      <c r="R377" s="60">
        <f>C377/$C$2</f>
        <v>0.5093333333333333</v>
      </c>
      <c r="S377" s="61">
        <f>(C377*D377)/1000</f>
        <v>184.88800000000001</v>
      </c>
      <c r="T377" s="62">
        <f t="shared" si="58"/>
        <v>0.44020952380952383</v>
      </c>
      <c r="U377" s="63">
        <f>(C377*G377)/1000</f>
        <v>254.41200000000001</v>
      </c>
      <c r="V377" s="62">
        <f t="shared" si="59"/>
        <v>0.4845942857142857</v>
      </c>
    </row>
    <row r="378" spans="1:22" x14ac:dyDescent="0.2">
      <c r="A378" s="6" t="s">
        <v>26</v>
      </c>
      <c r="B378" s="7">
        <v>23841</v>
      </c>
      <c r="C378" s="7">
        <v>769</v>
      </c>
      <c r="D378" s="7">
        <v>274</v>
      </c>
      <c r="E378" s="7">
        <v>7</v>
      </c>
      <c r="F378" s="32">
        <f t="shared" si="55"/>
        <v>0.97445255474452552</v>
      </c>
      <c r="G378" s="7">
        <v>401</v>
      </c>
      <c r="H378" s="7">
        <v>13</v>
      </c>
      <c r="I378" s="32">
        <f t="shared" si="56"/>
        <v>0.96758104738154616</v>
      </c>
      <c r="J378" s="7">
        <v>715</v>
      </c>
      <c r="K378" s="7">
        <v>45</v>
      </c>
      <c r="L378" s="32">
        <f t="shared" si="57"/>
        <v>0.93706293706293708</v>
      </c>
      <c r="M378" s="33">
        <v>1</v>
      </c>
      <c r="N378" s="33">
        <v>3.7</v>
      </c>
      <c r="O378" s="7">
        <v>12658</v>
      </c>
      <c r="P378" s="8">
        <v>408</v>
      </c>
      <c r="Q378" s="8">
        <f>O378*100/B378</f>
        <v>53.093410511304057</v>
      </c>
      <c r="R378" s="60">
        <f>C378/$C$2</f>
        <v>0.51266666666666671</v>
      </c>
      <c r="S378" s="61">
        <f>(C378*D378)/1000</f>
        <v>210.70599999999999</v>
      </c>
      <c r="T378" s="62">
        <f t="shared" si="58"/>
        <v>0.50168095238095234</v>
      </c>
      <c r="U378" s="63">
        <f>(C378*G378)/1000</f>
        <v>308.36900000000003</v>
      </c>
      <c r="V378" s="62">
        <f t="shared" si="59"/>
        <v>0.5873695238095239</v>
      </c>
    </row>
    <row r="379" spans="1:22" x14ac:dyDescent="0.2">
      <c r="A379" s="6" t="s">
        <v>27</v>
      </c>
      <c r="B379" s="7">
        <v>23560</v>
      </c>
      <c r="C379" s="7">
        <v>785</v>
      </c>
      <c r="D379" s="7">
        <v>307</v>
      </c>
      <c r="E379" s="7">
        <v>7</v>
      </c>
      <c r="F379" s="32">
        <f t="shared" si="55"/>
        <v>0.9771986970684039</v>
      </c>
      <c r="G379" s="7">
        <v>378</v>
      </c>
      <c r="H379" s="7">
        <v>13</v>
      </c>
      <c r="I379" s="32">
        <f t="shared" si="56"/>
        <v>0.96560846560846558</v>
      </c>
      <c r="J379" s="7">
        <v>653</v>
      </c>
      <c r="K379" s="7">
        <v>38</v>
      </c>
      <c r="L379" s="32">
        <f t="shared" si="57"/>
        <v>0.94180704441041352</v>
      </c>
      <c r="M379" s="33">
        <v>0.8</v>
      </c>
      <c r="N379" s="33">
        <v>7.4</v>
      </c>
      <c r="O379" s="7">
        <v>10853</v>
      </c>
      <c r="P379" s="8">
        <v>361.76666666666665</v>
      </c>
      <c r="Q379" s="8">
        <f>O379*100/B379</f>
        <v>46.065365025466896</v>
      </c>
      <c r="R379" s="60">
        <f>C379/$C$2</f>
        <v>0.52333333333333332</v>
      </c>
      <c r="S379" s="61">
        <f>(C379*D379)/1000</f>
        <v>240.995</v>
      </c>
      <c r="T379" s="62">
        <f t="shared" si="58"/>
        <v>0.57379761904761906</v>
      </c>
      <c r="U379" s="63">
        <f>(C379*G379)/1000</f>
        <v>296.73</v>
      </c>
      <c r="V379" s="62">
        <f t="shared" si="59"/>
        <v>0.56520000000000004</v>
      </c>
    </row>
    <row r="380" spans="1:22" x14ac:dyDescent="0.2">
      <c r="A380" s="6" t="s">
        <v>28</v>
      </c>
      <c r="B380" s="7">
        <v>24287</v>
      </c>
      <c r="C380" s="7">
        <v>783</v>
      </c>
      <c r="D380" s="7">
        <v>343</v>
      </c>
      <c r="E380" s="7">
        <v>5</v>
      </c>
      <c r="F380" s="32">
        <f t="shared" si="55"/>
        <v>0.98542274052478129</v>
      </c>
      <c r="G380" s="7">
        <v>334</v>
      </c>
      <c r="H380" s="7">
        <v>11</v>
      </c>
      <c r="I380" s="32">
        <f t="shared" si="56"/>
        <v>0.96706586826347307</v>
      </c>
      <c r="J380" s="7">
        <v>931</v>
      </c>
      <c r="K380" s="7">
        <v>46</v>
      </c>
      <c r="L380" s="32">
        <f t="shared" si="57"/>
        <v>0.95059076262083786</v>
      </c>
      <c r="M380" s="33">
        <v>0.9</v>
      </c>
      <c r="N380" s="33">
        <v>7.8</v>
      </c>
      <c r="O380" s="7">
        <v>11478</v>
      </c>
      <c r="P380" s="8">
        <v>370.25806451612902</v>
      </c>
      <c r="Q380" s="8">
        <f>O380*100/B380</f>
        <v>47.259850949067399</v>
      </c>
      <c r="R380" s="60">
        <f>C380/$C$2</f>
        <v>0.52200000000000002</v>
      </c>
      <c r="S380" s="61">
        <f>(C380*D380)/1000</f>
        <v>268.56900000000002</v>
      </c>
      <c r="T380" s="62">
        <f t="shared" si="58"/>
        <v>0.63945000000000007</v>
      </c>
      <c r="U380" s="63">
        <f>(C380*G380)/1000</f>
        <v>261.52199999999999</v>
      </c>
      <c r="V380" s="62">
        <f t="shared" si="59"/>
        <v>0.49813714285714283</v>
      </c>
    </row>
    <row r="381" spans="1:22" x14ac:dyDescent="0.2">
      <c r="A381" s="6" t="s">
        <v>29</v>
      </c>
      <c r="B381" s="7">
        <v>27043</v>
      </c>
      <c r="C381" s="7">
        <v>904</v>
      </c>
      <c r="D381" s="7">
        <v>249</v>
      </c>
      <c r="E381" s="7">
        <v>8</v>
      </c>
      <c r="F381" s="32">
        <f t="shared" si="55"/>
        <v>0.96787148594377514</v>
      </c>
      <c r="G381" s="7">
        <v>298</v>
      </c>
      <c r="H381" s="7">
        <v>7</v>
      </c>
      <c r="I381" s="32">
        <f t="shared" si="56"/>
        <v>0.97651006711409394</v>
      </c>
      <c r="J381" s="7">
        <v>641</v>
      </c>
      <c r="K381" s="7">
        <v>41</v>
      </c>
      <c r="L381" s="32">
        <f t="shared" si="57"/>
        <v>0.93603744149765988</v>
      </c>
      <c r="M381" s="33">
        <v>0.9</v>
      </c>
      <c r="N381" s="33">
        <v>17.5</v>
      </c>
      <c r="O381" s="7">
        <v>12162</v>
      </c>
      <c r="P381" s="8">
        <v>405.4</v>
      </c>
      <c r="Q381" s="8">
        <f>O381*100/B381</f>
        <v>44.972821062751912</v>
      </c>
      <c r="R381" s="60">
        <f>C381/$C$2</f>
        <v>0.60266666666666668</v>
      </c>
      <c r="S381" s="61">
        <f>(C381*D381)/1000</f>
        <v>225.096</v>
      </c>
      <c r="T381" s="62">
        <f t="shared" si="58"/>
        <v>0.53594285714285717</v>
      </c>
      <c r="U381" s="63">
        <f>(C381*G381)/1000</f>
        <v>269.392</v>
      </c>
      <c r="V381" s="62">
        <f t="shared" si="59"/>
        <v>0.51312761904761905</v>
      </c>
    </row>
    <row r="382" spans="1:22" ht="13.5" thickBot="1" x14ac:dyDescent="0.25">
      <c r="A382" s="6" t="s">
        <v>30</v>
      </c>
      <c r="B382" s="7">
        <v>29686</v>
      </c>
      <c r="C382" s="7">
        <v>958</v>
      </c>
      <c r="D382" s="7">
        <v>315</v>
      </c>
      <c r="E382" s="7">
        <v>8</v>
      </c>
      <c r="F382" s="32">
        <f t="shared" si="55"/>
        <v>0.97460317460317458</v>
      </c>
      <c r="G382" s="7">
        <v>368</v>
      </c>
      <c r="H382" s="7">
        <v>12</v>
      </c>
      <c r="I382" s="32">
        <f t="shared" si="56"/>
        <v>0.96739130434782605</v>
      </c>
      <c r="J382" s="7">
        <v>708</v>
      </c>
      <c r="K382" s="7">
        <v>51</v>
      </c>
      <c r="L382" s="32">
        <f t="shared" si="57"/>
        <v>0.92796610169491522</v>
      </c>
      <c r="M382" s="33">
        <v>1</v>
      </c>
      <c r="N382" s="33">
        <v>15</v>
      </c>
      <c r="O382" s="7">
        <v>13953</v>
      </c>
      <c r="P382" s="8">
        <v>450.09677419354841</v>
      </c>
      <c r="Q382" s="8">
        <f>O382*100/B382</f>
        <v>47.001953782927977</v>
      </c>
      <c r="R382" s="60">
        <f>C382/$C$2</f>
        <v>0.63866666666666672</v>
      </c>
      <c r="S382" s="61">
        <f>(C382*D382)/1000</f>
        <v>301.77</v>
      </c>
      <c r="T382" s="62">
        <f t="shared" si="58"/>
        <v>0.71849999999999992</v>
      </c>
      <c r="U382" s="63">
        <f>(C382*G382)/1000</f>
        <v>352.54399999999998</v>
      </c>
      <c r="V382" s="62">
        <f t="shared" si="59"/>
        <v>0.67151238095238097</v>
      </c>
    </row>
    <row r="383" spans="1:22" ht="14.25" thickTop="1" thickBot="1" x14ac:dyDescent="0.25">
      <c r="A383" s="9" t="s">
        <v>109</v>
      </c>
      <c r="B383" s="30">
        <f>SUM(B371:B382)</f>
        <v>330826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>
        <f>SUM(O371:O382)</f>
        <v>150111</v>
      </c>
      <c r="P383" s="27">
        <f>SUM(P371:P382)</f>
        <v>4940.8410906297995</v>
      </c>
      <c r="Q383" s="27"/>
      <c r="R383" s="64"/>
      <c r="S383" s="65"/>
      <c r="T383" s="66"/>
      <c r="U383" s="67"/>
      <c r="V383" s="66"/>
    </row>
    <row r="384" spans="1:22" ht="14.25" thickTop="1" thickBot="1" x14ac:dyDescent="0.25">
      <c r="A384" s="19" t="s">
        <v>110</v>
      </c>
      <c r="B384" s="12">
        <f t="shared" ref="B384:J384" si="60">AVERAGE(B371:B382)</f>
        <v>27568.833333333332</v>
      </c>
      <c r="C384" s="12">
        <f t="shared" si="60"/>
        <v>907.08333333333337</v>
      </c>
      <c r="D384" s="12">
        <f t="shared" si="60"/>
        <v>297.58333333333331</v>
      </c>
      <c r="E384" s="12">
        <f>AVERAGE(E371:E382)</f>
        <v>13.666666666666666</v>
      </c>
      <c r="F384" s="35">
        <f>AVERAGE(F371:F382)</f>
        <v>0.95479002846416716</v>
      </c>
      <c r="G384" s="12">
        <f>AVERAGE(G371:G382)</f>
        <v>355.58333333333331</v>
      </c>
      <c r="H384" s="12">
        <f>AVERAGE(H371:H382)</f>
        <v>16.75</v>
      </c>
      <c r="I384" s="35">
        <f>AVERAGE(I371:I382)</f>
        <v>0.95301407356195522</v>
      </c>
      <c r="J384" s="12">
        <f t="shared" si="60"/>
        <v>725.33333333333337</v>
      </c>
      <c r="K384" s="12">
        <f t="shared" ref="K384:L384" si="61">AVERAGE(K371:K382)</f>
        <v>61.666666666666664</v>
      </c>
      <c r="L384" s="35">
        <f t="shared" si="61"/>
        <v>0.9151563991395899</v>
      </c>
      <c r="M384" s="12"/>
      <c r="N384" s="12"/>
      <c r="O384" s="15">
        <f>AVERAGE(O371:O382)</f>
        <v>12509.25</v>
      </c>
      <c r="P384" s="12">
        <f>AVERAGE(P371:P382)</f>
        <v>411.73675755248331</v>
      </c>
      <c r="Q384" s="12">
        <f>AVERAGE(Q371:Q382)</f>
        <v>45.504715118970346</v>
      </c>
      <c r="R384" s="68">
        <f>C384/$C$2</f>
        <v>0.60472222222222227</v>
      </c>
      <c r="S384" s="69">
        <f>(C384*D384)/1000</f>
        <v>269.93288194444443</v>
      </c>
      <c r="T384" s="70">
        <f t="shared" si="58"/>
        <v>0.64269733796296291</v>
      </c>
      <c r="U384" s="71">
        <f>(C384*G384)/1000</f>
        <v>322.54371527777778</v>
      </c>
      <c r="V384" s="70">
        <f t="shared" si="59"/>
        <v>0.61436898148148145</v>
      </c>
    </row>
    <row r="385" spans="1:22" ht="13.5" thickTop="1" x14ac:dyDescent="0.2"/>
    <row r="386" spans="1:22" ht="13.5" thickBot="1" x14ac:dyDescent="0.25"/>
    <row r="387" spans="1:22" ht="13.5" thickTop="1" x14ac:dyDescent="0.2">
      <c r="A387" s="24" t="s">
        <v>5</v>
      </c>
      <c r="B387" s="16" t="s">
        <v>6</v>
      </c>
      <c r="C387" s="16" t="s">
        <v>6</v>
      </c>
      <c r="D387" s="16" t="s">
        <v>37</v>
      </c>
      <c r="E387" s="16" t="s">
        <v>8</v>
      </c>
      <c r="F387" s="28" t="s">
        <v>2</v>
      </c>
      <c r="G387" s="16" t="s">
        <v>9</v>
      </c>
      <c r="H387" s="16" t="s">
        <v>10</v>
      </c>
      <c r="I387" s="28" t="s">
        <v>3</v>
      </c>
      <c r="J387" s="16" t="s">
        <v>11</v>
      </c>
      <c r="K387" s="16" t="s">
        <v>12</v>
      </c>
      <c r="L387" s="28" t="s">
        <v>13</v>
      </c>
      <c r="M387" s="16" t="s">
        <v>105</v>
      </c>
      <c r="N387" s="16" t="s">
        <v>106</v>
      </c>
      <c r="O387" s="25" t="s">
        <v>85</v>
      </c>
      <c r="P387" s="25" t="s">
        <v>85</v>
      </c>
      <c r="Q387" s="25" t="s">
        <v>86</v>
      </c>
      <c r="R387" s="52" t="s">
        <v>87</v>
      </c>
      <c r="S387" s="53" t="s">
        <v>88</v>
      </c>
      <c r="T387" s="54" t="s">
        <v>89</v>
      </c>
      <c r="U387" s="55" t="s">
        <v>87</v>
      </c>
      <c r="V387" s="54" t="s">
        <v>87</v>
      </c>
    </row>
    <row r="388" spans="1:22" ht="13.5" thickBot="1" x14ac:dyDescent="0.25">
      <c r="A388" s="22" t="s">
        <v>111</v>
      </c>
      <c r="B388" s="17" t="s">
        <v>15</v>
      </c>
      <c r="C388" s="18" t="s">
        <v>16</v>
      </c>
      <c r="D388" s="17" t="s">
        <v>39</v>
      </c>
      <c r="E388" s="17" t="s">
        <v>39</v>
      </c>
      <c r="F388" s="29" t="s">
        <v>52</v>
      </c>
      <c r="G388" s="17" t="s">
        <v>39</v>
      </c>
      <c r="H388" s="17" t="s">
        <v>39</v>
      </c>
      <c r="I388" s="29" t="s">
        <v>52</v>
      </c>
      <c r="J388" s="17" t="s">
        <v>39</v>
      </c>
      <c r="K388" s="17" t="s">
        <v>39</v>
      </c>
      <c r="L388" s="29" t="s">
        <v>52</v>
      </c>
      <c r="M388" s="17" t="s">
        <v>108</v>
      </c>
      <c r="N388" s="17" t="s">
        <v>108</v>
      </c>
      <c r="O388" s="18" t="s">
        <v>91</v>
      </c>
      <c r="P388" s="18" t="s">
        <v>92</v>
      </c>
      <c r="Q388" s="18" t="s">
        <v>52</v>
      </c>
      <c r="R388" s="56" t="s">
        <v>6</v>
      </c>
      <c r="S388" s="57" t="s">
        <v>93</v>
      </c>
      <c r="T388" s="58" t="s">
        <v>94</v>
      </c>
      <c r="U388" s="59" t="s">
        <v>95</v>
      </c>
      <c r="V388" s="58" t="s">
        <v>96</v>
      </c>
    </row>
    <row r="389" spans="1:22" ht="13.5" thickTop="1" x14ac:dyDescent="0.2">
      <c r="A389" s="6" t="s">
        <v>19</v>
      </c>
      <c r="B389" s="7">
        <v>30404</v>
      </c>
      <c r="C389" s="7">
        <v>981</v>
      </c>
      <c r="D389" s="7">
        <v>304</v>
      </c>
      <c r="E389" s="7">
        <v>18</v>
      </c>
      <c r="F389" s="34">
        <f t="shared" ref="F389:F400" si="62">+(D389-E389)/D389</f>
        <v>0.94078947368421051</v>
      </c>
      <c r="G389" s="7">
        <v>399</v>
      </c>
      <c r="H389" s="7">
        <v>15</v>
      </c>
      <c r="I389" s="34">
        <f>+(G389-H389)/G389</f>
        <v>0.96240601503759393</v>
      </c>
      <c r="J389" s="7">
        <v>736</v>
      </c>
      <c r="K389" s="7">
        <v>60</v>
      </c>
      <c r="L389" s="34">
        <f t="shared" ref="L389:L400" si="63">+(J389-K389)/J389</f>
        <v>0.91847826086956519</v>
      </c>
      <c r="M389" s="33">
        <v>0.8</v>
      </c>
      <c r="N389" s="33">
        <v>9.94</v>
      </c>
      <c r="O389" s="7">
        <v>12523</v>
      </c>
      <c r="P389" s="8">
        <v>403.96774193548384</v>
      </c>
      <c r="Q389" s="8">
        <f>O389*100/B389</f>
        <v>41.188659386922772</v>
      </c>
      <c r="R389" s="60">
        <f>C389/$C$2</f>
        <v>0.65400000000000003</v>
      </c>
      <c r="S389" s="61">
        <f>(C389*D389)/1000</f>
        <v>298.22399999999999</v>
      </c>
      <c r="T389" s="62">
        <f>(S389)/$E$3</f>
        <v>0.71005714285714283</v>
      </c>
      <c r="U389" s="63">
        <f>(C389*G389)/1000</f>
        <v>391.41899999999998</v>
      </c>
      <c r="V389" s="62">
        <f>(U389)/$G$3</f>
        <v>0.74556</v>
      </c>
    </row>
    <row r="390" spans="1:22" x14ac:dyDescent="0.2">
      <c r="A390" s="6" t="s">
        <v>20</v>
      </c>
      <c r="B390" s="7">
        <v>26634</v>
      </c>
      <c r="C390" s="7">
        <v>951</v>
      </c>
      <c r="D390" s="7">
        <v>297</v>
      </c>
      <c r="E390" s="7">
        <v>11</v>
      </c>
      <c r="F390" s="34">
        <f t="shared" si="62"/>
        <v>0.96296296296296291</v>
      </c>
      <c r="G390" s="7">
        <v>410</v>
      </c>
      <c r="H390" s="7">
        <v>15</v>
      </c>
      <c r="I390" s="34">
        <f t="shared" ref="I390:I400" si="64">+(G390-H390)/G390</f>
        <v>0.96341463414634143</v>
      </c>
      <c r="J390" s="7">
        <v>766</v>
      </c>
      <c r="K390" s="7">
        <v>53</v>
      </c>
      <c r="L390" s="34">
        <f t="shared" si="63"/>
        <v>0.93080939947780683</v>
      </c>
      <c r="M390" s="33">
        <v>0.7</v>
      </c>
      <c r="N390" s="33">
        <v>6.64</v>
      </c>
      <c r="O390" s="7">
        <v>13704</v>
      </c>
      <c r="P390" s="8">
        <v>489.42857142857144</v>
      </c>
      <c r="Q390" s="8">
        <f>O390*100/B390</f>
        <v>51.453029961703088</v>
      </c>
      <c r="R390" s="60">
        <f>C390/$C$2</f>
        <v>0.63400000000000001</v>
      </c>
      <c r="S390" s="61">
        <f>(C390*D390)/1000</f>
        <v>282.447</v>
      </c>
      <c r="T390" s="62">
        <f t="shared" ref="T390:T402" si="65">(S390)/$E$3</f>
        <v>0.67249285714285711</v>
      </c>
      <c r="U390" s="63">
        <f>(C390*G390)/1000</f>
        <v>389.91</v>
      </c>
      <c r="V390" s="62">
        <f t="shared" ref="V390:V402" si="66">(U390)/$G$3</f>
        <v>0.74268571428571428</v>
      </c>
    </row>
    <row r="391" spans="1:22" x14ac:dyDescent="0.2">
      <c r="A391" s="6" t="s">
        <v>21</v>
      </c>
      <c r="B391" s="7">
        <v>21387</v>
      </c>
      <c r="C391" s="7">
        <v>690</v>
      </c>
      <c r="D391" s="7">
        <v>317</v>
      </c>
      <c r="E391" s="7">
        <v>25</v>
      </c>
      <c r="F391" s="34">
        <f t="shared" si="62"/>
        <v>0.92113564668769721</v>
      </c>
      <c r="G391" s="7">
        <v>498</v>
      </c>
      <c r="H391" s="7">
        <v>23</v>
      </c>
      <c r="I391" s="34">
        <f t="shared" si="64"/>
        <v>0.95381526104417669</v>
      </c>
      <c r="J391" s="7">
        <v>850</v>
      </c>
      <c r="K391" s="7">
        <v>79</v>
      </c>
      <c r="L391" s="34">
        <f t="shared" si="63"/>
        <v>0.90705882352941181</v>
      </c>
      <c r="M391" s="33">
        <v>1</v>
      </c>
      <c r="N391" s="33">
        <v>3.2</v>
      </c>
      <c r="O391" s="7">
        <v>14863</v>
      </c>
      <c r="P391" s="8">
        <v>479.45161290322579</v>
      </c>
      <c r="Q391" s="8">
        <f>O391*100/B391</f>
        <v>69.495487913218312</v>
      </c>
      <c r="R391" s="60">
        <f>C391/$C$2</f>
        <v>0.46</v>
      </c>
      <c r="S391" s="61">
        <f>(C391*D391)/1000</f>
        <v>218.73</v>
      </c>
      <c r="T391" s="62">
        <f t="shared" si="65"/>
        <v>0.5207857142857143</v>
      </c>
      <c r="U391" s="63">
        <f>(C391*G391)/1000</f>
        <v>343.62</v>
      </c>
      <c r="V391" s="62">
        <f t="shared" si="66"/>
        <v>0.65451428571428572</v>
      </c>
    </row>
    <row r="392" spans="1:22" x14ac:dyDescent="0.2">
      <c r="A392" s="6" t="s">
        <v>22</v>
      </c>
      <c r="B392" s="7">
        <v>20397</v>
      </c>
      <c r="C392" s="7">
        <v>680</v>
      </c>
      <c r="D392" s="7">
        <v>345</v>
      </c>
      <c r="E392" s="7">
        <v>33</v>
      </c>
      <c r="F392" s="34">
        <f t="shared" si="62"/>
        <v>0.90434782608695652</v>
      </c>
      <c r="G392" s="7">
        <v>423</v>
      </c>
      <c r="H392" s="7">
        <v>22</v>
      </c>
      <c r="I392" s="34">
        <f t="shared" si="64"/>
        <v>0.94799054373522462</v>
      </c>
      <c r="J392" s="7">
        <v>830</v>
      </c>
      <c r="K392" s="7">
        <v>91</v>
      </c>
      <c r="L392" s="34">
        <f t="shared" si="63"/>
        <v>0.89036144578313248</v>
      </c>
      <c r="M392" s="33">
        <v>1.1000000000000001</v>
      </c>
      <c r="N392" s="33">
        <v>1.04</v>
      </c>
      <c r="O392" s="7">
        <v>12253</v>
      </c>
      <c r="P392" s="8">
        <v>408.43333333333334</v>
      </c>
      <c r="Q392" s="8">
        <f>O392*100/B392</f>
        <v>60.072559690150513</v>
      </c>
      <c r="R392" s="60">
        <f>C392/$C$2</f>
        <v>0.45333333333333331</v>
      </c>
      <c r="S392" s="61">
        <f>(C392*D392)/1000</f>
        <v>234.6</v>
      </c>
      <c r="T392" s="62">
        <f t="shared" si="65"/>
        <v>0.55857142857142861</v>
      </c>
      <c r="U392" s="63">
        <f>(C392*G392)/1000</f>
        <v>287.64</v>
      </c>
      <c r="V392" s="62">
        <f t="shared" si="66"/>
        <v>0.54788571428571431</v>
      </c>
    </row>
    <row r="393" spans="1:22" x14ac:dyDescent="0.2">
      <c r="A393" s="6" t="s">
        <v>23</v>
      </c>
      <c r="B393" s="7">
        <v>21293</v>
      </c>
      <c r="C393" s="7">
        <v>687</v>
      </c>
      <c r="D393" s="7">
        <v>254</v>
      </c>
      <c r="E393" s="7">
        <v>29</v>
      </c>
      <c r="F393" s="34">
        <f t="shared" si="62"/>
        <v>0.88582677165354329</v>
      </c>
      <c r="G393" s="7">
        <v>364</v>
      </c>
      <c r="H393" s="7">
        <v>23</v>
      </c>
      <c r="I393" s="34">
        <f t="shared" si="64"/>
        <v>0.93681318681318682</v>
      </c>
      <c r="J393" s="7">
        <v>731</v>
      </c>
      <c r="K393" s="7">
        <v>105</v>
      </c>
      <c r="L393" s="34">
        <f t="shared" si="63"/>
        <v>0.85636114911080707</v>
      </c>
      <c r="M393" s="33">
        <v>1.1000000000000001</v>
      </c>
      <c r="N393" s="33">
        <v>0.6</v>
      </c>
      <c r="O393" s="7">
        <v>9136</v>
      </c>
      <c r="P393" s="8">
        <v>294.70967741935482</v>
      </c>
      <c r="Q393" s="8">
        <f>O393*100/B393</f>
        <v>42.906119381956515</v>
      </c>
      <c r="R393" s="60">
        <f>C393/$C$2</f>
        <v>0.45800000000000002</v>
      </c>
      <c r="S393" s="61">
        <f>(C393*D393)/1000</f>
        <v>174.49799999999999</v>
      </c>
      <c r="T393" s="62">
        <f t="shared" si="65"/>
        <v>0.41547142857142855</v>
      </c>
      <c r="U393" s="63">
        <f>(C393*G393)/1000</f>
        <v>250.06800000000001</v>
      </c>
      <c r="V393" s="62">
        <f t="shared" si="66"/>
        <v>0.47632000000000002</v>
      </c>
    </row>
    <row r="394" spans="1:22" x14ac:dyDescent="0.2">
      <c r="A394" s="6" t="s">
        <v>24</v>
      </c>
      <c r="B394" s="7">
        <v>21444</v>
      </c>
      <c r="C394" s="7">
        <v>715</v>
      </c>
      <c r="D394" s="7">
        <v>260</v>
      </c>
      <c r="E394" s="7">
        <v>24</v>
      </c>
      <c r="F394" s="34">
        <f t="shared" si="62"/>
        <v>0.90769230769230769</v>
      </c>
      <c r="G394" s="7">
        <v>355</v>
      </c>
      <c r="H394" s="7">
        <v>24</v>
      </c>
      <c r="I394" s="34">
        <f t="shared" si="64"/>
        <v>0.93239436619718308</v>
      </c>
      <c r="J394" s="7">
        <v>678</v>
      </c>
      <c r="K394" s="7">
        <v>79</v>
      </c>
      <c r="L394" s="34">
        <f t="shared" si="63"/>
        <v>0.88348082595870203</v>
      </c>
      <c r="M394" s="33">
        <v>0.9</v>
      </c>
      <c r="N394" s="33">
        <v>0.48</v>
      </c>
      <c r="O394" s="7">
        <v>18956</v>
      </c>
      <c r="P394" s="8">
        <v>631.86666666666667</v>
      </c>
      <c r="Q394" s="8">
        <f>O394*100/B394</f>
        <v>88.397686998694269</v>
      </c>
      <c r="R394" s="60">
        <f>C394/$C$2</f>
        <v>0.47666666666666668</v>
      </c>
      <c r="S394" s="61">
        <f>(C394*D394)/1000</f>
        <v>185.9</v>
      </c>
      <c r="T394" s="62">
        <f t="shared" si="65"/>
        <v>0.44261904761904763</v>
      </c>
      <c r="U394" s="63">
        <f>(C394*G394)/1000</f>
        <v>253.82499999999999</v>
      </c>
      <c r="V394" s="62">
        <f t="shared" si="66"/>
        <v>0.48347619047619045</v>
      </c>
    </row>
    <row r="395" spans="1:22" x14ac:dyDescent="0.2">
      <c r="A395" s="6" t="s">
        <v>25</v>
      </c>
      <c r="B395" s="7">
        <v>19758</v>
      </c>
      <c r="C395" s="7">
        <v>637</v>
      </c>
      <c r="D395" s="7">
        <v>348</v>
      </c>
      <c r="E395" s="7">
        <v>17</v>
      </c>
      <c r="F395" s="34">
        <f t="shared" si="62"/>
        <v>0.95114942528735635</v>
      </c>
      <c r="G395" s="7">
        <v>438</v>
      </c>
      <c r="H395" s="7">
        <v>24</v>
      </c>
      <c r="I395" s="34">
        <f t="shared" si="64"/>
        <v>0.9452054794520548</v>
      </c>
      <c r="J395" s="7">
        <v>821</v>
      </c>
      <c r="K395" s="7">
        <v>71</v>
      </c>
      <c r="L395" s="34">
        <f t="shared" si="63"/>
        <v>0.91352009744214369</v>
      </c>
      <c r="M395" s="33">
        <v>1</v>
      </c>
      <c r="N395" s="33">
        <v>1.4</v>
      </c>
      <c r="O395" s="7">
        <v>18273</v>
      </c>
      <c r="P395" s="8">
        <v>589.45161290322585</v>
      </c>
      <c r="Q395" s="8">
        <f>O395*100/B395</f>
        <v>92.484057090798657</v>
      </c>
      <c r="R395" s="60">
        <f>C395/$C$2</f>
        <v>0.42466666666666669</v>
      </c>
      <c r="S395" s="61">
        <f>(C395*D395)/1000</f>
        <v>221.67599999999999</v>
      </c>
      <c r="T395" s="62">
        <f t="shared" si="65"/>
        <v>0.52779999999999994</v>
      </c>
      <c r="U395" s="63">
        <f>(C395*G395)/1000</f>
        <v>279.00599999999997</v>
      </c>
      <c r="V395" s="62">
        <f t="shared" si="66"/>
        <v>0.53143999999999991</v>
      </c>
    </row>
    <row r="396" spans="1:22" x14ac:dyDescent="0.2">
      <c r="A396" s="6" t="s">
        <v>26</v>
      </c>
      <c r="B396" s="7">
        <v>20882</v>
      </c>
      <c r="C396" s="7">
        <v>674</v>
      </c>
      <c r="D396" s="7">
        <v>395</v>
      </c>
      <c r="E396" s="7">
        <v>8</v>
      </c>
      <c r="F396" s="34">
        <f t="shared" si="62"/>
        <v>0.97974683544303798</v>
      </c>
      <c r="G396" s="7">
        <v>424</v>
      </c>
      <c r="H396" s="7">
        <v>18</v>
      </c>
      <c r="I396" s="34">
        <f t="shared" si="64"/>
        <v>0.95754716981132071</v>
      </c>
      <c r="J396" s="7">
        <v>861</v>
      </c>
      <c r="K396" s="7">
        <v>49</v>
      </c>
      <c r="L396" s="34">
        <f t="shared" si="63"/>
        <v>0.94308943089430897</v>
      </c>
      <c r="M396" s="33">
        <v>0.99866666666666659</v>
      </c>
      <c r="N396" s="33">
        <v>5.6977777777777776</v>
      </c>
      <c r="O396" s="7">
        <v>15551</v>
      </c>
      <c r="P396" s="8">
        <v>501.64516129032256</v>
      </c>
      <c r="Q396" s="8">
        <f>O396*100/B396</f>
        <v>74.470836126807782</v>
      </c>
      <c r="R396" s="60">
        <f>C396/$C$2</f>
        <v>0.44933333333333331</v>
      </c>
      <c r="S396" s="61">
        <f>(C396*D396)/1000</f>
        <v>266.23</v>
      </c>
      <c r="T396" s="62">
        <f t="shared" si="65"/>
        <v>0.63388095238095243</v>
      </c>
      <c r="U396" s="63">
        <f>(C396*G396)/1000</f>
        <v>285.77600000000001</v>
      </c>
      <c r="V396" s="62">
        <f t="shared" si="66"/>
        <v>0.54433523809523809</v>
      </c>
    </row>
    <row r="397" spans="1:22" x14ac:dyDescent="0.2">
      <c r="A397" s="6" t="s">
        <v>27</v>
      </c>
      <c r="B397" s="7">
        <v>21540</v>
      </c>
      <c r="C397" s="7">
        <v>718</v>
      </c>
      <c r="D397" s="7">
        <v>285</v>
      </c>
      <c r="E397" s="7">
        <v>8</v>
      </c>
      <c r="F397" s="34">
        <f t="shared" si="62"/>
        <v>0.97192982456140353</v>
      </c>
      <c r="G397" s="7">
        <v>401</v>
      </c>
      <c r="H397" s="7">
        <v>16</v>
      </c>
      <c r="I397" s="34">
        <f t="shared" si="64"/>
        <v>0.96009975062344144</v>
      </c>
      <c r="J397" s="7">
        <v>711</v>
      </c>
      <c r="K397" s="7">
        <v>45</v>
      </c>
      <c r="L397" s="34">
        <f t="shared" si="63"/>
        <v>0.93670886075949367</v>
      </c>
      <c r="M397" s="33">
        <v>0.99962499999999999</v>
      </c>
      <c r="N397" s="33">
        <v>5.6625000000000005</v>
      </c>
      <c r="O397" s="7">
        <v>12855</v>
      </c>
      <c r="P397" s="8">
        <v>429</v>
      </c>
      <c r="Q397" s="8">
        <f>O397*100/B397</f>
        <v>59.67966573816156</v>
      </c>
      <c r="R397" s="60">
        <f>C397/$C$2</f>
        <v>0.47866666666666668</v>
      </c>
      <c r="S397" s="61">
        <f>(C397*D397)/1000</f>
        <v>204.63</v>
      </c>
      <c r="T397" s="62">
        <f t="shared" si="65"/>
        <v>0.48721428571428571</v>
      </c>
      <c r="U397" s="63">
        <f>(C397*G397)/1000</f>
        <v>287.91800000000001</v>
      </c>
      <c r="V397" s="62">
        <f t="shared" si="66"/>
        <v>0.54841523809523807</v>
      </c>
    </row>
    <row r="398" spans="1:22" x14ac:dyDescent="0.2">
      <c r="A398" s="6" t="s">
        <v>28</v>
      </c>
      <c r="B398" s="7">
        <v>27851</v>
      </c>
      <c r="C398" s="7">
        <v>898</v>
      </c>
      <c r="D398" s="7">
        <v>290</v>
      </c>
      <c r="E398" s="7">
        <v>5</v>
      </c>
      <c r="F398" s="34">
        <f t="shared" si="62"/>
        <v>0.98275862068965514</v>
      </c>
      <c r="G398" s="7">
        <v>401</v>
      </c>
      <c r="H398" s="7">
        <v>12</v>
      </c>
      <c r="I398" s="34">
        <f t="shared" si="64"/>
        <v>0.97007481296758102</v>
      </c>
      <c r="J398" s="7">
        <v>779</v>
      </c>
      <c r="K398" s="7">
        <v>40</v>
      </c>
      <c r="L398" s="34">
        <f t="shared" si="63"/>
        <v>0.94865211810012839</v>
      </c>
      <c r="M398" s="33">
        <v>0.7</v>
      </c>
      <c r="N398" s="33">
        <v>9.1199999999999992</v>
      </c>
      <c r="O398" s="7">
        <v>10962</v>
      </c>
      <c r="P398" s="8">
        <v>353.61290322580646</v>
      </c>
      <c r="Q398" s="8">
        <f>O398*100/B398</f>
        <v>39.359448493770422</v>
      </c>
      <c r="R398" s="60">
        <f>C398/$C$2</f>
        <v>0.59866666666666668</v>
      </c>
      <c r="S398" s="61">
        <f>(C398*D398)/1000</f>
        <v>260.42</v>
      </c>
      <c r="T398" s="62">
        <f t="shared" si="65"/>
        <v>0.62004761904761907</v>
      </c>
      <c r="U398" s="63">
        <f>(C398*G398)/1000</f>
        <v>360.09800000000001</v>
      </c>
      <c r="V398" s="62">
        <f t="shared" si="66"/>
        <v>0.68590095238095239</v>
      </c>
    </row>
    <row r="399" spans="1:22" x14ac:dyDescent="0.2">
      <c r="A399" s="6" t="s">
        <v>29</v>
      </c>
      <c r="B399" s="7">
        <v>28124</v>
      </c>
      <c r="C399" s="7">
        <v>937</v>
      </c>
      <c r="D399" s="7">
        <v>288</v>
      </c>
      <c r="E399" s="7">
        <v>12</v>
      </c>
      <c r="F399" s="34">
        <f t="shared" si="62"/>
        <v>0.95833333333333337</v>
      </c>
      <c r="G399" s="7">
        <v>385</v>
      </c>
      <c r="H399" s="7">
        <v>18</v>
      </c>
      <c r="I399" s="34">
        <f t="shared" si="64"/>
        <v>0.95324675324675323</v>
      </c>
      <c r="J399" s="7">
        <v>746</v>
      </c>
      <c r="K399" s="7">
        <v>39</v>
      </c>
      <c r="L399" s="34">
        <f t="shared" si="63"/>
        <v>0.94772117962466484</v>
      </c>
      <c r="M399" s="33">
        <v>0.7</v>
      </c>
      <c r="N399" s="33">
        <v>13</v>
      </c>
      <c r="O399" s="7">
        <v>18</v>
      </c>
      <c r="P399" s="8">
        <v>0.6</v>
      </c>
      <c r="Q399" s="8">
        <f>O399*100/B399</f>
        <v>6.4002275636467071E-2</v>
      </c>
      <c r="R399" s="60">
        <f>C399/$C$2</f>
        <v>0.6246666666666667</v>
      </c>
      <c r="S399" s="61">
        <f>(C399*D399)/1000</f>
        <v>269.85599999999999</v>
      </c>
      <c r="T399" s="62">
        <f t="shared" si="65"/>
        <v>0.6425142857142857</v>
      </c>
      <c r="U399" s="63">
        <f>(C399*G399)/1000</f>
        <v>360.745</v>
      </c>
      <c r="V399" s="62">
        <f t="shared" si="66"/>
        <v>0.68713333333333337</v>
      </c>
    </row>
    <row r="400" spans="1:22" ht="13.5" thickBot="1" x14ac:dyDescent="0.25">
      <c r="A400" s="6" t="s">
        <v>30</v>
      </c>
      <c r="B400" s="7">
        <v>23632</v>
      </c>
      <c r="C400" s="7">
        <v>762</v>
      </c>
      <c r="D400" s="7">
        <v>377</v>
      </c>
      <c r="E400" s="7">
        <v>10</v>
      </c>
      <c r="F400" s="34">
        <f t="shared" si="62"/>
        <v>0.97347480106100792</v>
      </c>
      <c r="G400" s="7">
        <v>363</v>
      </c>
      <c r="H400" s="7">
        <v>17</v>
      </c>
      <c r="I400" s="34">
        <f t="shared" si="64"/>
        <v>0.95316804407713496</v>
      </c>
      <c r="J400" s="7">
        <v>781</v>
      </c>
      <c r="K400" s="7">
        <v>54</v>
      </c>
      <c r="L400" s="34">
        <f t="shared" si="63"/>
        <v>0.93085787451984636</v>
      </c>
      <c r="M400" s="33">
        <v>0.8</v>
      </c>
      <c r="N400" s="33">
        <v>10.7</v>
      </c>
      <c r="O400" s="7">
        <v>7</v>
      </c>
      <c r="P400" s="8">
        <v>0.22580645161290322</v>
      </c>
      <c r="Q400" s="8">
        <f>O400*100/B400</f>
        <v>2.9620853080568721E-2</v>
      </c>
      <c r="R400" s="60">
        <f>C400/$C$2</f>
        <v>0.50800000000000001</v>
      </c>
      <c r="S400" s="61">
        <f>(C400*D400)/1000</f>
        <v>287.274</v>
      </c>
      <c r="T400" s="62">
        <f t="shared" si="65"/>
        <v>0.68398571428571431</v>
      </c>
      <c r="U400" s="63">
        <f>(C400*G400)/1000</f>
        <v>276.60599999999999</v>
      </c>
      <c r="V400" s="62">
        <f t="shared" si="66"/>
        <v>0.52686857142857146</v>
      </c>
    </row>
    <row r="401" spans="1:22" ht="14.25" thickTop="1" thickBot="1" x14ac:dyDescent="0.25">
      <c r="A401" s="9" t="s">
        <v>112</v>
      </c>
      <c r="B401" s="30">
        <f>SUM(B389:B400)</f>
        <v>283346</v>
      </c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>
        <f>SUM(O389:O400)</f>
        <v>139101</v>
      </c>
      <c r="P401" s="27">
        <f>SUM(P389:P400)</f>
        <v>4582.3930875576043</v>
      </c>
      <c r="Q401" s="27"/>
      <c r="R401" s="64"/>
      <c r="S401" s="65"/>
      <c r="T401" s="66"/>
      <c r="U401" s="67"/>
      <c r="V401" s="66"/>
    </row>
    <row r="402" spans="1:22" ht="14.25" thickTop="1" thickBot="1" x14ac:dyDescent="0.25">
      <c r="A402" s="19" t="s">
        <v>113</v>
      </c>
      <c r="B402" s="12">
        <f t="shared" ref="B402:K402" si="67">AVERAGE(B389:B400)</f>
        <v>23612.166666666668</v>
      </c>
      <c r="C402" s="12">
        <f t="shared" si="67"/>
        <v>777.5</v>
      </c>
      <c r="D402" s="12">
        <f t="shared" si="67"/>
        <v>313.33333333333331</v>
      </c>
      <c r="E402" s="12">
        <f t="shared" si="67"/>
        <v>16.666666666666668</v>
      </c>
      <c r="F402" s="35">
        <f>AVERAGE(F389:F400)</f>
        <v>0.94501231909528938</v>
      </c>
      <c r="G402" s="12">
        <f>AVERAGE(G389:G400)</f>
        <v>405.08333333333331</v>
      </c>
      <c r="H402" s="12">
        <f>AVERAGE(H389:H400)</f>
        <v>18.916666666666668</v>
      </c>
      <c r="I402" s="35">
        <f>AVERAGE(I389:I400)</f>
        <v>0.95301466809599944</v>
      </c>
      <c r="J402" s="12">
        <f t="shared" si="67"/>
        <v>774.16666666666663</v>
      </c>
      <c r="K402" s="12">
        <f t="shared" si="67"/>
        <v>63.75</v>
      </c>
      <c r="L402" s="35">
        <f>AVERAGE(L389:L400)</f>
        <v>0.9172582888391676</v>
      </c>
      <c r="M402" s="12"/>
      <c r="N402" s="12"/>
      <c r="O402" s="12">
        <f>AVERAGE(O389:O400)</f>
        <v>11591.75</v>
      </c>
      <c r="P402" s="12">
        <f>AVERAGE(P389:P400)</f>
        <v>381.86609062980034</v>
      </c>
      <c r="Q402" s="12">
        <f>AVERAGE(Q389:Q400)</f>
        <v>51.633431159241745</v>
      </c>
      <c r="R402" s="68">
        <f>C402/$C$2</f>
        <v>0.51833333333333331</v>
      </c>
      <c r="S402" s="69">
        <f>(C402*D402)/1000</f>
        <v>243.61666666666665</v>
      </c>
      <c r="T402" s="70">
        <f t="shared" si="65"/>
        <v>0.58003968253968252</v>
      </c>
      <c r="U402" s="71">
        <f>(C402*G402)/1000</f>
        <v>314.95229166666661</v>
      </c>
      <c r="V402" s="70">
        <f t="shared" si="66"/>
        <v>0.59990912698412691</v>
      </c>
    </row>
    <row r="403" spans="1:22" ht="13.5" thickTop="1" x14ac:dyDescent="0.2"/>
    <row r="404" spans="1:22" ht="13.5" thickBot="1" x14ac:dyDescent="0.25"/>
    <row r="405" spans="1:22" ht="13.5" thickTop="1" x14ac:dyDescent="0.2">
      <c r="A405" s="24" t="s">
        <v>5</v>
      </c>
      <c r="B405" s="16" t="s">
        <v>6</v>
      </c>
      <c r="C405" s="16" t="s">
        <v>6</v>
      </c>
      <c r="D405" s="16" t="s">
        <v>37</v>
      </c>
      <c r="E405" s="16" t="s">
        <v>8</v>
      </c>
      <c r="F405" s="28" t="s">
        <v>2</v>
      </c>
      <c r="G405" s="16" t="s">
        <v>9</v>
      </c>
      <c r="H405" s="16" t="s">
        <v>10</v>
      </c>
      <c r="I405" s="28" t="s">
        <v>3</v>
      </c>
      <c r="J405" s="16" t="s">
        <v>11</v>
      </c>
      <c r="K405" s="16" t="s">
        <v>12</v>
      </c>
      <c r="L405" s="28" t="s">
        <v>13</v>
      </c>
      <c r="M405" s="16" t="s">
        <v>105</v>
      </c>
      <c r="N405" s="16" t="s">
        <v>106</v>
      </c>
      <c r="O405" s="25" t="s">
        <v>85</v>
      </c>
      <c r="P405" s="25" t="s">
        <v>85</v>
      </c>
      <c r="Q405" s="25" t="s">
        <v>86</v>
      </c>
      <c r="R405" s="52" t="s">
        <v>87</v>
      </c>
      <c r="S405" s="53" t="s">
        <v>88</v>
      </c>
      <c r="T405" s="54" t="s">
        <v>89</v>
      </c>
      <c r="U405" s="55" t="s">
        <v>87</v>
      </c>
      <c r="V405" s="54" t="s">
        <v>87</v>
      </c>
    </row>
    <row r="406" spans="1:22" ht="13.5" thickBot="1" x14ac:dyDescent="0.25">
      <c r="A406" s="22" t="s">
        <v>114</v>
      </c>
      <c r="B406" s="17" t="s">
        <v>15</v>
      </c>
      <c r="C406" s="18" t="s">
        <v>16</v>
      </c>
      <c r="D406" s="17" t="s">
        <v>39</v>
      </c>
      <c r="E406" s="17" t="s">
        <v>39</v>
      </c>
      <c r="F406" s="29" t="s">
        <v>52</v>
      </c>
      <c r="G406" s="17" t="s">
        <v>39</v>
      </c>
      <c r="H406" s="17" t="s">
        <v>39</v>
      </c>
      <c r="I406" s="29" t="s">
        <v>52</v>
      </c>
      <c r="J406" s="17" t="s">
        <v>39</v>
      </c>
      <c r="K406" s="17" t="s">
        <v>39</v>
      </c>
      <c r="L406" s="29" t="s">
        <v>52</v>
      </c>
      <c r="M406" s="17" t="s">
        <v>108</v>
      </c>
      <c r="N406" s="17" t="s">
        <v>108</v>
      </c>
      <c r="O406" s="18" t="s">
        <v>91</v>
      </c>
      <c r="P406" s="18" t="s">
        <v>92</v>
      </c>
      <c r="Q406" s="18" t="s">
        <v>52</v>
      </c>
      <c r="R406" s="56" t="s">
        <v>6</v>
      </c>
      <c r="S406" s="57" t="s">
        <v>93</v>
      </c>
      <c r="T406" s="58" t="s">
        <v>94</v>
      </c>
      <c r="U406" s="59" t="s">
        <v>95</v>
      </c>
      <c r="V406" s="58" t="s">
        <v>96</v>
      </c>
    </row>
    <row r="407" spans="1:22" ht="13.5" thickTop="1" x14ac:dyDescent="0.2">
      <c r="A407" s="6" t="s">
        <v>19</v>
      </c>
      <c r="B407" s="7">
        <v>24572</v>
      </c>
      <c r="C407" s="7">
        <v>793</v>
      </c>
      <c r="D407" s="7">
        <v>358</v>
      </c>
      <c r="E407" s="7">
        <v>8</v>
      </c>
      <c r="F407" s="34">
        <v>0.98</v>
      </c>
      <c r="G407" s="7">
        <v>430</v>
      </c>
      <c r="H407" s="7">
        <v>15</v>
      </c>
      <c r="I407" s="34">
        <v>0.97</v>
      </c>
      <c r="J407" s="7">
        <v>835</v>
      </c>
      <c r="K407" s="7">
        <v>54</v>
      </c>
      <c r="L407" s="34">
        <v>0.93</v>
      </c>
      <c r="M407" s="33">
        <v>0.78400000000000003</v>
      </c>
      <c r="N407" s="33">
        <v>14.01</v>
      </c>
      <c r="O407" s="7">
        <v>8</v>
      </c>
      <c r="P407" s="8">
        <v>0</v>
      </c>
      <c r="Q407" s="8">
        <f>O407*100/B407</f>
        <v>3.2557382386456127E-2</v>
      </c>
      <c r="R407" s="60">
        <f>C407/$C$2</f>
        <v>0.52866666666666662</v>
      </c>
      <c r="S407" s="61">
        <f>(C407*D407)/1000</f>
        <v>283.89400000000001</v>
      </c>
      <c r="T407" s="62">
        <f>(S407)/$E$3</f>
        <v>0.67593809523809523</v>
      </c>
      <c r="U407" s="63">
        <f>(C407*G407)/1000</f>
        <v>340.99</v>
      </c>
      <c r="V407" s="62">
        <f>(U407)/$G$3</f>
        <v>0.64950476190476192</v>
      </c>
    </row>
    <row r="408" spans="1:22" x14ac:dyDescent="0.2">
      <c r="A408" s="6" t="s">
        <v>20</v>
      </c>
      <c r="B408" s="7">
        <v>21019</v>
      </c>
      <c r="C408" s="7">
        <v>751</v>
      </c>
      <c r="D408" s="7">
        <v>309</v>
      </c>
      <c r="E408" s="7">
        <v>9</v>
      </c>
      <c r="F408" s="34">
        <v>0.97</v>
      </c>
      <c r="G408" s="7">
        <v>369</v>
      </c>
      <c r="H408" s="7">
        <v>17</v>
      </c>
      <c r="I408" s="34">
        <v>0.95</v>
      </c>
      <c r="J408" s="7">
        <v>739</v>
      </c>
      <c r="K408" s="7">
        <v>62</v>
      </c>
      <c r="L408" s="34">
        <v>0.92</v>
      </c>
      <c r="M408" s="33">
        <v>0.47</v>
      </c>
      <c r="N408" s="33">
        <v>3.8279999999999998</v>
      </c>
      <c r="O408" s="7">
        <v>3269</v>
      </c>
      <c r="P408" s="36">
        <v>117</v>
      </c>
      <c r="Q408" s="8">
        <f>O408*100/B408</f>
        <v>15.552595270945336</v>
      </c>
      <c r="R408" s="60">
        <f>C408/$C$2</f>
        <v>0.5006666666666667</v>
      </c>
      <c r="S408" s="61">
        <f>(C408*D408)/1000</f>
        <v>232.059</v>
      </c>
      <c r="T408" s="62">
        <f t="shared" ref="T408:T420" si="68">(S408)/$E$3</f>
        <v>0.55252142857142861</v>
      </c>
      <c r="U408" s="63">
        <f>(C408*G408)/1000</f>
        <v>277.11900000000003</v>
      </c>
      <c r="V408" s="62">
        <f t="shared" ref="V408:V420" si="69">(U408)/$G$3</f>
        <v>0.52784571428571436</v>
      </c>
    </row>
    <row r="409" spans="1:22" x14ac:dyDescent="0.2">
      <c r="A409" s="6" t="s">
        <v>21</v>
      </c>
      <c r="B409" s="7">
        <v>31519</v>
      </c>
      <c r="C409" s="7">
        <v>1017</v>
      </c>
      <c r="D409" s="7">
        <v>297</v>
      </c>
      <c r="E409" s="7">
        <v>23</v>
      </c>
      <c r="F409" s="34">
        <v>0.92</v>
      </c>
      <c r="G409" s="7">
        <v>370</v>
      </c>
      <c r="H409" s="7">
        <v>20</v>
      </c>
      <c r="I409" s="34">
        <v>0.94</v>
      </c>
      <c r="J409" s="7">
        <v>708</v>
      </c>
      <c r="K409" s="7">
        <v>76</v>
      </c>
      <c r="L409" s="34">
        <v>0.89</v>
      </c>
      <c r="M409" s="33">
        <v>0.72099999999999997</v>
      </c>
      <c r="N409" s="33">
        <v>0.80800000000000005</v>
      </c>
      <c r="O409" s="7">
        <v>12973</v>
      </c>
      <c r="P409" s="36">
        <v>418</v>
      </c>
      <c r="Q409" s="8">
        <f>O409*100/B409</f>
        <v>41.159300739236649</v>
      </c>
      <c r="R409" s="60">
        <f>C409/$C$2</f>
        <v>0.67800000000000005</v>
      </c>
      <c r="S409" s="61">
        <f>(C409*D409)/1000</f>
        <v>302.04899999999998</v>
      </c>
      <c r="T409" s="62">
        <f t="shared" si="68"/>
        <v>0.7191642857142857</v>
      </c>
      <c r="U409" s="63">
        <f>(C409*G409)/1000</f>
        <v>376.29</v>
      </c>
      <c r="V409" s="62">
        <f t="shared" si="69"/>
        <v>0.71674285714285724</v>
      </c>
    </row>
    <row r="410" spans="1:22" x14ac:dyDescent="0.2">
      <c r="A410" s="6" t="s">
        <v>22</v>
      </c>
      <c r="B410" s="7">
        <v>30045</v>
      </c>
      <c r="C410" s="7">
        <v>1002</v>
      </c>
      <c r="D410" s="7">
        <v>234</v>
      </c>
      <c r="E410" s="7">
        <v>34</v>
      </c>
      <c r="F410" s="34">
        <v>0.86</v>
      </c>
      <c r="G410" s="7">
        <v>298</v>
      </c>
      <c r="H410" s="7">
        <v>22</v>
      </c>
      <c r="I410" s="34">
        <v>0.92</v>
      </c>
      <c r="J410" s="7">
        <v>567</v>
      </c>
      <c r="K410" s="7">
        <v>90</v>
      </c>
      <c r="L410" s="34">
        <v>0.84</v>
      </c>
      <c r="M410" s="33">
        <v>0.77900000000000003</v>
      </c>
      <c r="N410" s="33">
        <v>1.032</v>
      </c>
      <c r="O410" s="7">
        <v>7062</v>
      </c>
      <c r="P410" s="36">
        <v>235</v>
      </c>
      <c r="Q410" s="8">
        <f>O410*100/B410</f>
        <v>23.504742885671494</v>
      </c>
      <c r="R410" s="60">
        <f>C410/$C$2</f>
        <v>0.66800000000000004</v>
      </c>
      <c r="S410" s="61">
        <f>(C410*D410)/1000</f>
        <v>234.46799999999999</v>
      </c>
      <c r="T410" s="62">
        <f t="shared" si="68"/>
        <v>0.55825714285714279</v>
      </c>
      <c r="U410" s="63">
        <f>(C410*G410)/1000</f>
        <v>298.596</v>
      </c>
      <c r="V410" s="62">
        <f t="shared" si="69"/>
        <v>0.56875428571428577</v>
      </c>
    </row>
    <row r="411" spans="1:22" x14ac:dyDescent="0.2">
      <c r="A411" s="6" t="s">
        <v>23</v>
      </c>
      <c r="B411" s="7">
        <v>28630</v>
      </c>
      <c r="C411" s="7">
        <v>924</v>
      </c>
      <c r="D411" s="7">
        <v>356</v>
      </c>
      <c r="E411" s="7">
        <v>30</v>
      </c>
      <c r="F411" s="34">
        <v>0.91</v>
      </c>
      <c r="G411" s="7">
        <v>378</v>
      </c>
      <c r="H411" s="7">
        <v>22</v>
      </c>
      <c r="I411" s="34">
        <v>0.94</v>
      </c>
      <c r="J411" s="7">
        <v>764</v>
      </c>
      <c r="K411" s="7">
        <v>86</v>
      </c>
      <c r="L411" s="34">
        <v>0.89</v>
      </c>
      <c r="M411" s="33">
        <v>0.88500000000000001</v>
      </c>
      <c r="N411" s="33">
        <v>0.76100000000000001</v>
      </c>
      <c r="O411" s="7">
        <v>9679</v>
      </c>
      <c r="P411" s="36">
        <v>312</v>
      </c>
      <c r="Q411" s="8">
        <f>O411*100/B411</f>
        <v>33.807195249738037</v>
      </c>
      <c r="R411" s="60">
        <f>C411/$C$2</f>
        <v>0.61599999999999999</v>
      </c>
      <c r="S411" s="61">
        <f>(C411*D411)/1000</f>
        <v>328.94400000000002</v>
      </c>
      <c r="T411" s="62">
        <f t="shared" si="68"/>
        <v>0.78320000000000001</v>
      </c>
      <c r="U411" s="63">
        <f>(C411*G411)/1000</f>
        <v>349.27199999999999</v>
      </c>
      <c r="V411" s="62">
        <f t="shared" si="69"/>
        <v>0.66527999999999998</v>
      </c>
    </row>
    <row r="412" spans="1:22" x14ac:dyDescent="0.2">
      <c r="A412" s="6" t="s">
        <v>24</v>
      </c>
      <c r="B412" s="7">
        <v>31295</v>
      </c>
      <c r="C412" s="7">
        <v>1043</v>
      </c>
      <c r="D412" s="7">
        <v>249</v>
      </c>
      <c r="E412" s="7">
        <v>22</v>
      </c>
      <c r="F412" s="34">
        <v>0.91</v>
      </c>
      <c r="G412" s="7">
        <v>324</v>
      </c>
      <c r="H412" s="7">
        <v>19</v>
      </c>
      <c r="I412" s="34">
        <v>0.94</v>
      </c>
      <c r="J412" s="7">
        <v>657</v>
      </c>
      <c r="K412" s="7">
        <v>73</v>
      </c>
      <c r="L412" s="34">
        <v>0.89</v>
      </c>
      <c r="M412" s="33">
        <v>1.01</v>
      </c>
      <c r="N412" s="33">
        <v>0.65400000000000003</v>
      </c>
      <c r="O412" s="7">
        <v>15394</v>
      </c>
      <c r="P412" s="36">
        <v>513</v>
      </c>
      <c r="Q412" s="8">
        <f>O412*100/B412</f>
        <v>49.189966448314429</v>
      </c>
      <c r="R412" s="60">
        <f>C412/$C$2</f>
        <v>0.69533333333333336</v>
      </c>
      <c r="S412" s="61">
        <f>(C412*D412)/1000</f>
        <v>259.70699999999999</v>
      </c>
      <c r="T412" s="62">
        <f t="shared" si="68"/>
        <v>0.61834999999999996</v>
      </c>
      <c r="U412" s="63">
        <f>(C412*G412)/1000</f>
        <v>337.93200000000002</v>
      </c>
      <c r="V412" s="62">
        <f t="shared" si="69"/>
        <v>0.64368000000000003</v>
      </c>
    </row>
    <row r="413" spans="1:22" x14ac:dyDescent="0.2">
      <c r="A413" s="6" t="s">
        <v>25</v>
      </c>
      <c r="B413" s="7">
        <v>25637</v>
      </c>
      <c r="C413" s="7">
        <v>827</v>
      </c>
      <c r="D413" s="7">
        <v>254</v>
      </c>
      <c r="E413" s="7">
        <v>12</v>
      </c>
      <c r="F413" s="34">
        <v>0.95</v>
      </c>
      <c r="G413" s="7">
        <v>316</v>
      </c>
      <c r="H413" s="7">
        <v>18</v>
      </c>
      <c r="I413" s="34">
        <v>0.94</v>
      </c>
      <c r="J413" s="7">
        <v>635</v>
      </c>
      <c r="K413" s="7">
        <v>60</v>
      </c>
      <c r="L413" s="34">
        <v>0.91</v>
      </c>
      <c r="M413" s="33">
        <v>0.96499999999999997</v>
      </c>
      <c r="N413" s="33">
        <v>0.96</v>
      </c>
      <c r="O413" s="7">
        <v>16900</v>
      </c>
      <c r="P413" s="36">
        <v>545</v>
      </c>
      <c r="Q413" s="8">
        <f>O413*100/B413</f>
        <v>65.920349494870692</v>
      </c>
      <c r="R413" s="60">
        <f>C413/$C$2</f>
        <v>0.55133333333333334</v>
      </c>
      <c r="S413" s="61">
        <f>(C413*D413)/1000</f>
        <v>210.05799999999999</v>
      </c>
      <c r="T413" s="62">
        <f t="shared" si="68"/>
        <v>0.50013809523809527</v>
      </c>
      <c r="U413" s="63">
        <f>(C413*G413)/1000</f>
        <v>261.33199999999999</v>
      </c>
      <c r="V413" s="62">
        <f t="shared" si="69"/>
        <v>0.4977752380952381</v>
      </c>
    </row>
    <row r="414" spans="1:22" x14ac:dyDescent="0.2">
      <c r="A414" s="6" t="s">
        <v>26</v>
      </c>
      <c r="B414" s="7">
        <v>25288</v>
      </c>
      <c r="C414" s="7">
        <v>816</v>
      </c>
      <c r="D414" s="7">
        <v>285</v>
      </c>
      <c r="E414" s="7">
        <v>12</v>
      </c>
      <c r="F414" s="34">
        <v>0.96</v>
      </c>
      <c r="G414" s="7">
        <v>338</v>
      </c>
      <c r="H414" s="7">
        <v>15</v>
      </c>
      <c r="I414" s="34">
        <v>0.96</v>
      </c>
      <c r="J414" s="7">
        <v>696</v>
      </c>
      <c r="K414" s="7">
        <v>46</v>
      </c>
      <c r="L414" s="34">
        <v>0.93</v>
      </c>
      <c r="M414" s="33">
        <v>0.83599999999999997</v>
      </c>
      <c r="N414" s="33">
        <v>4.2699999999999996</v>
      </c>
      <c r="O414" s="7">
        <v>15013</v>
      </c>
      <c r="P414" s="36">
        <v>484</v>
      </c>
      <c r="Q414" s="8">
        <f>O414*100/B414</f>
        <v>59.368079721607089</v>
      </c>
      <c r="R414" s="60">
        <f>C414/$C$2</f>
        <v>0.54400000000000004</v>
      </c>
      <c r="S414" s="61">
        <f>(C414*D414)/1000</f>
        <v>232.56</v>
      </c>
      <c r="T414" s="62">
        <f t="shared" si="68"/>
        <v>0.55371428571428571</v>
      </c>
      <c r="U414" s="63">
        <f>(C414*G414)/1000</f>
        <v>275.80799999999999</v>
      </c>
      <c r="V414" s="62">
        <f t="shared" si="69"/>
        <v>0.52534857142857139</v>
      </c>
    </row>
    <row r="415" spans="1:22" x14ac:dyDescent="0.2">
      <c r="A415" s="6" t="s">
        <v>27</v>
      </c>
      <c r="B415" s="7">
        <v>26390</v>
      </c>
      <c r="C415" s="7">
        <v>880</v>
      </c>
      <c r="D415" s="7">
        <v>233</v>
      </c>
      <c r="E415" s="7">
        <v>14</v>
      </c>
      <c r="F415" s="34">
        <v>0.94</v>
      </c>
      <c r="G415" s="7">
        <v>291</v>
      </c>
      <c r="H415" s="7">
        <v>15</v>
      </c>
      <c r="I415" s="34">
        <v>0.95</v>
      </c>
      <c r="J415" s="7">
        <v>604</v>
      </c>
      <c r="K415" s="7">
        <v>46</v>
      </c>
      <c r="L415" s="34">
        <v>0.92</v>
      </c>
      <c r="M415" s="33">
        <v>0.89200000000000002</v>
      </c>
      <c r="N415" s="33">
        <v>3.5529999999999999</v>
      </c>
      <c r="O415" s="7">
        <v>4259</v>
      </c>
      <c r="P415" s="36">
        <v>142</v>
      </c>
      <c r="Q415" s="8">
        <f>O415*100/B415</f>
        <v>16.138688897309589</v>
      </c>
      <c r="R415" s="60">
        <f>C415/$C$2</f>
        <v>0.58666666666666667</v>
      </c>
      <c r="S415" s="61">
        <f>(C415*D415)/1000</f>
        <v>205.04</v>
      </c>
      <c r="T415" s="62">
        <f t="shared" si="68"/>
        <v>0.48819047619047617</v>
      </c>
      <c r="U415" s="63">
        <f>(C415*G415)/1000</f>
        <v>256.08</v>
      </c>
      <c r="V415" s="62">
        <f t="shared" si="69"/>
        <v>0.48777142857142852</v>
      </c>
    </row>
    <row r="416" spans="1:22" x14ac:dyDescent="0.2">
      <c r="A416" s="6" t="s">
        <v>28</v>
      </c>
      <c r="B416" s="7">
        <v>25548</v>
      </c>
      <c r="C416" s="7">
        <v>824</v>
      </c>
      <c r="D416" s="7">
        <v>271</v>
      </c>
      <c r="E416" s="7">
        <v>8</v>
      </c>
      <c r="F416" s="34">
        <v>0.97</v>
      </c>
      <c r="G416" s="7">
        <v>316</v>
      </c>
      <c r="H416" s="7">
        <v>13</v>
      </c>
      <c r="I416" s="34">
        <v>0.96</v>
      </c>
      <c r="J416" s="7">
        <v>682</v>
      </c>
      <c r="K416" s="7">
        <v>41</v>
      </c>
      <c r="L416" s="34">
        <v>0.94</v>
      </c>
      <c r="M416" s="33">
        <v>0.95099999999999996</v>
      </c>
      <c r="N416" s="33">
        <v>8.2959999999999994</v>
      </c>
      <c r="O416" s="37">
        <v>52</v>
      </c>
      <c r="P416" s="38">
        <v>2</v>
      </c>
      <c r="Q416" s="8">
        <f>O416*100/B416</f>
        <v>0.2035384374510725</v>
      </c>
      <c r="R416" s="60">
        <f>C416/$C$2</f>
        <v>0.54933333333333334</v>
      </c>
      <c r="S416" s="61">
        <f>(C416*D416)/1000</f>
        <v>223.304</v>
      </c>
      <c r="T416" s="62">
        <f t="shared" si="68"/>
        <v>0.53167619047619052</v>
      </c>
      <c r="U416" s="63">
        <f>(C416*G416)/1000</f>
        <v>260.38400000000001</v>
      </c>
      <c r="V416" s="62">
        <f t="shared" si="69"/>
        <v>0.49596952380952386</v>
      </c>
    </row>
    <row r="417" spans="1:22" x14ac:dyDescent="0.2">
      <c r="A417" s="6" t="s">
        <v>29</v>
      </c>
      <c r="B417" s="7">
        <v>22426</v>
      </c>
      <c r="C417" s="7">
        <f>B417/30</f>
        <v>747.5333333333333</v>
      </c>
      <c r="D417" s="7">
        <v>265</v>
      </c>
      <c r="E417" s="7">
        <v>13</v>
      </c>
      <c r="F417" s="34">
        <v>0.95</v>
      </c>
      <c r="G417" s="7">
        <v>325</v>
      </c>
      <c r="H417" s="7">
        <v>18</v>
      </c>
      <c r="I417" s="34">
        <v>0.95</v>
      </c>
      <c r="J417" s="7">
        <v>658</v>
      </c>
      <c r="K417" s="7">
        <v>55</v>
      </c>
      <c r="L417" s="34">
        <v>0.92</v>
      </c>
      <c r="M417" s="33">
        <v>0.95699999999999996</v>
      </c>
      <c r="N417" s="33">
        <v>9.4160000000000004</v>
      </c>
      <c r="O417" s="7">
        <v>11</v>
      </c>
      <c r="P417" s="8">
        <v>0</v>
      </c>
      <c r="Q417" s="8">
        <f>O417*100/B417</f>
        <v>4.9050209578168198E-2</v>
      </c>
      <c r="R417" s="60">
        <f>C417/$C$2</f>
        <v>0.49835555555555555</v>
      </c>
      <c r="S417" s="61">
        <f>(C417*D417)/1000</f>
        <v>198.09633333333332</v>
      </c>
      <c r="T417" s="62">
        <f t="shared" si="68"/>
        <v>0.47165793650793647</v>
      </c>
      <c r="U417" s="63">
        <f>(C417*G417)/1000</f>
        <v>242.94833333333332</v>
      </c>
      <c r="V417" s="62">
        <f t="shared" si="69"/>
        <v>0.46275873015873015</v>
      </c>
    </row>
    <row r="418" spans="1:22" ht="13.5" thickBot="1" x14ac:dyDescent="0.25">
      <c r="A418" s="6" t="s">
        <v>30</v>
      </c>
      <c r="B418" s="7">
        <v>22881</v>
      </c>
      <c r="C418" s="7">
        <v>738</v>
      </c>
      <c r="D418" s="7">
        <v>329</v>
      </c>
      <c r="E418" s="7">
        <v>9</v>
      </c>
      <c r="F418" s="34">
        <v>0.97</v>
      </c>
      <c r="G418" s="7">
        <v>388</v>
      </c>
      <c r="H418" s="7">
        <v>14</v>
      </c>
      <c r="I418" s="34">
        <v>0.96</v>
      </c>
      <c r="J418" s="7">
        <v>797</v>
      </c>
      <c r="K418" s="7">
        <v>43</v>
      </c>
      <c r="L418" s="34">
        <v>0.95</v>
      </c>
      <c r="M418" s="33">
        <v>143.95099999999999</v>
      </c>
      <c r="N418" s="33">
        <v>3.1760000000000002</v>
      </c>
      <c r="O418" s="7"/>
      <c r="P418" s="8"/>
      <c r="Q418" s="8">
        <f>O418*100/B418</f>
        <v>0</v>
      </c>
      <c r="R418" s="60">
        <f>C418/$C$2</f>
        <v>0.49199999999999999</v>
      </c>
      <c r="S418" s="61">
        <f>(C418*D418)/1000</f>
        <v>242.80199999999999</v>
      </c>
      <c r="T418" s="62">
        <f t="shared" si="68"/>
        <v>0.57809999999999995</v>
      </c>
      <c r="U418" s="63">
        <f>(C418*G418)/1000</f>
        <v>286.34399999999999</v>
      </c>
      <c r="V418" s="62">
        <f t="shared" si="69"/>
        <v>0.54541714285714282</v>
      </c>
    </row>
    <row r="419" spans="1:22" ht="14.25" thickTop="1" thickBot="1" x14ac:dyDescent="0.25">
      <c r="A419" s="9" t="s">
        <v>115</v>
      </c>
      <c r="B419" s="30">
        <f>SUM(B407:B418)</f>
        <v>315250</v>
      </c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31">
        <f>SUM(O407:O418)</f>
        <v>84620</v>
      </c>
      <c r="P419" s="31">
        <f>SUM(P407:P418)</f>
        <v>2768</v>
      </c>
      <c r="Q419" s="27"/>
      <c r="R419" s="64"/>
      <c r="S419" s="65"/>
      <c r="T419" s="66"/>
      <c r="U419" s="67"/>
      <c r="V419" s="66"/>
    </row>
    <row r="420" spans="1:22" ht="14.25" thickTop="1" thickBot="1" x14ac:dyDescent="0.25">
      <c r="A420" s="19" t="s">
        <v>116</v>
      </c>
      <c r="B420" s="12">
        <f t="shared" ref="B420:K420" si="70">AVERAGE(B407:B418)</f>
        <v>26270.833333333332</v>
      </c>
      <c r="C420" s="12">
        <f t="shared" si="70"/>
        <v>863.54444444444437</v>
      </c>
      <c r="D420" s="12">
        <f t="shared" si="70"/>
        <v>286.66666666666669</v>
      </c>
      <c r="E420" s="12">
        <f t="shared" si="70"/>
        <v>16.166666666666668</v>
      </c>
      <c r="F420" s="35">
        <f>AVERAGE(F407:F418)</f>
        <v>0.94083333333333341</v>
      </c>
      <c r="G420" s="12">
        <f>AVERAGE(G407:G418)</f>
        <v>345.25</v>
      </c>
      <c r="H420" s="12">
        <f>AVERAGE(H407:H418)</f>
        <v>17.333333333333332</v>
      </c>
      <c r="I420" s="35">
        <f>AVERAGE(I407:I418)</f>
        <v>0.94833333333333325</v>
      </c>
      <c r="J420" s="12">
        <f t="shared" si="70"/>
        <v>695.16666666666663</v>
      </c>
      <c r="K420" s="12">
        <f t="shared" si="70"/>
        <v>61</v>
      </c>
      <c r="L420" s="35">
        <f>AVERAGE(L407:L418)</f>
        <v>0.91083333333333316</v>
      </c>
      <c r="M420" s="12"/>
      <c r="N420" s="12"/>
      <c r="O420" s="15">
        <f>AVERAGE(O407:O418)</f>
        <v>7692.727272727273</v>
      </c>
      <c r="P420" s="12">
        <f>AVERAGE(P407:P418)</f>
        <v>251.63636363636363</v>
      </c>
      <c r="Q420" s="12">
        <f>AVERAGE(Q407:Q418)</f>
        <v>25.410505394759085</v>
      </c>
      <c r="R420" s="68">
        <f>C420/$C$2</f>
        <v>0.57569629629629626</v>
      </c>
      <c r="S420" s="69">
        <f>(C420*D420)/1000</f>
        <v>247.54940740740739</v>
      </c>
      <c r="T420" s="70">
        <f t="shared" si="68"/>
        <v>0.58940335097001761</v>
      </c>
      <c r="U420" s="71">
        <f>(C420*G420)/1000</f>
        <v>298.1387194444444</v>
      </c>
      <c r="V420" s="70">
        <f t="shared" si="69"/>
        <v>0.5678832751322751</v>
      </c>
    </row>
    <row r="421" spans="1:22" ht="13.5" thickTop="1" x14ac:dyDescent="0.2"/>
    <row r="422" spans="1:22" ht="13.5" thickBot="1" x14ac:dyDescent="0.25"/>
    <row r="423" spans="1:22" ht="13.5" thickTop="1" x14ac:dyDescent="0.2">
      <c r="A423" s="24" t="s">
        <v>5</v>
      </c>
      <c r="B423" s="16" t="s">
        <v>6</v>
      </c>
      <c r="C423" s="16" t="s">
        <v>6</v>
      </c>
      <c r="D423" s="16" t="s">
        <v>37</v>
      </c>
      <c r="E423" s="16" t="s">
        <v>8</v>
      </c>
      <c r="F423" s="28" t="s">
        <v>2</v>
      </c>
      <c r="G423" s="16" t="s">
        <v>9</v>
      </c>
      <c r="H423" s="16" t="s">
        <v>10</v>
      </c>
      <c r="I423" s="28" t="s">
        <v>3</v>
      </c>
      <c r="J423" s="16" t="s">
        <v>11</v>
      </c>
      <c r="K423" s="16" t="s">
        <v>12</v>
      </c>
      <c r="L423" s="28" t="s">
        <v>13</v>
      </c>
      <c r="M423" s="16" t="s">
        <v>105</v>
      </c>
      <c r="N423" s="16" t="s">
        <v>106</v>
      </c>
      <c r="O423" s="25" t="s">
        <v>85</v>
      </c>
      <c r="P423" s="25" t="s">
        <v>85</v>
      </c>
      <c r="Q423" s="25" t="s">
        <v>86</v>
      </c>
      <c r="R423" s="52" t="s">
        <v>87</v>
      </c>
      <c r="S423" s="53" t="s">
        <v>88</v>
      </c>
      <c r="T423" s="54" t="s">
        <v>89</v>
      </c>
      <c r="U423" s="55" t="s">
        <v>87</v>
      </c>
      <c r="V423" s="54" t="s">
        <v>87</v>
      </c>
    </row>
    <row r="424" spans="1:22" ht="13.5" thickBot="1" x14ac:dyDescent="0.25">
      <c r="A424" s="22" t="s">
        <v>117</v>
      </c>
      <c r="B424" s="17" t="s">
        <v>15</v>
      </c>
      <c r="C424" s="18" t="s">
        <v>16</v>
      </c>
      <c r="D424" s="17" t="s">
        <v>39</v>
      </c>
      <c r="E424" s="17" t="s">
        <v>39</v>
      </c>
      <c r="F424" s="29" t="s">
        <v>52</v>
      </c>
      <c r="G424" s="17" t="s">
        <v>39</v>
      </c>
      <c r="H424" s="17" t="s">
        <v>39</v>
      </c>
      <c r="I424" s="29" t="s">
        <v>52</v>
      </c>
      <c r="J424" s="17" t="s">
        <v>39</v>
      </c>
      <c r="K424" s="17" t="s">
        <v>39</v>
      </c>
      <c r="L424" s="29" t="s">
        <v>52</v>
      </c>
      <c r="M424" s="17" t="s">
        <v>108</v>
      </c>
      <c r="N424" s="17" t="s">
        <v>108</v>
      </c>
      <c r="O424" s="18" t="s">
        <v>91</v>
      </c>
      <c r="P424" s="18" t="s">
        <v>92</v>
      </c>
      <c r="Q424" s="18" t="s">
        <v>52</v>
      </c>
      <c r="R424" s="56" t="s">
        <v>6</v>
      </c>
      <c r="S424" s="57" t="s">
        <v>93</v>
      </c>
      <c r="T424" s="58" t="s">
        <v>94</v>
      </c>
      <c r="U424" s="59" t="s">
        <v>95</v>
      </c>
      <c r="V424" s="58" t="s">
        <v>96</v>
      </c>
    </row>
    <row r="425" spans="1:22" ht="13.5" thickTop="1" x14ac:dyDescent="0.2">
      <c r="A425" s="6" t="s">
        <v>19</v>
      </c>
      <c r="B425" s="7">
        <v>26801</v>
      </c>
      <c r="C425" s="7">
        <v>865</v>
      </c>
      <c r="D425" s="7">
        <v>314</v>
      </c>
      <c r="E425" s="7">
        <v>9</v>
      </c>
      <c r="F425" s="34">
        <v>0.97</v>
      </c>
      <c r="G425" s="7">
        <v>294</v>
      </c>
      <c r="H425" s="7">
        <v>13</v>
      </c>
      <c r="I425" s="34">
        <v>0.96</v>
      </c>
      <c r="J425" s="7">
        <v>632</v>
      </c>
      <c r="K425" s="7">
        <v>37</v>
      </c>
      <c r="L425" s="34">
        <v>0.94</v>
      </c>
      <c r="M425" s="33">
        <v>0.73</v>
      </c>
      <c r="N425" s="33">
        <v>4.4509999999999996</v>
      </c>
      <c r="O425" s="7">
        <v>82</v>
      </c>
      <c r="P425" s="8">
        <v>3</v>
      </c>
      <c r="Q425" s="8">
        <f>O425*100/B425</f>
        <v>0.30595873288310138</v>
      </c>
      <c r="R425" s="60">
        <f>C425/$C$2</f>
        <v>0.57666666666666666</v>
      </c>
      <c r="S425" s="61">
        <f>(C425*D425)/1000</f>
        <v>271.61</v>
      </c>
      <c r="T425" s="62">
        <f>(S425)/$E$3</f>
        <v>0.64669047619047626</v>
      </c>
      <c r="U425" s="63">
        <f>(C425*G425)/1000</f>
        <v>254.31</v>
      </c>
      <c r="V425" s="62">
        <f>(U425)/$G$3</f>
        <v>0.4844</v>
      </c>
    </row>
    <row r="426" spans="1:22" x14ac:dyDescent="0.2">
      <c r="A426" s="6" t="s">
        <v>20</v>
      </c>
      <c r="B426" s="7">
        <v>16560</v>
      </c>
      <c r="C426" s="7">
        <v>571</v>
      </c>
      <c r="D426" s="7">
        <v>369</v>
      </c>
      <c r="E426" s="7">
        <v>11</v>
      </c>
      <c r="F426" s="34">
        <v>0.97</v>
      </c>
      <c r="G426" s="7">
        <v>398</v>
      </c>
      <c r="H426" s="7">
        <v>16</v>
      </c>
      <c r="I426" s="34">
        <v>0.96</v>
      </c>
      <c r="J426" s="7">
        <v>854</v>
      </c>
      <c r="K426" s="7">
        <v>51</v>
      </c>
      <c r="L426" s="34">
        <v>0.94</v>
      </c>
      <c r="M426" s="33">
        <v>1.0629999999999999</v>
      </c>
      <c r="N426" s="33">
        <v>9.6880000000000006</v>
      </c>
      <c r="O426" s="7" t="s">
        <v>118</v>
      </c>
      <c r="P426" s="36" t="s">
        <v>118</v>
      </c>
      <c r="Q426" s="8" t="s">
        <v>118</v>
      </c>
      <c r="R426" s="60">
        <f>C426/$C$2</f>
        <v>0.38066666666666665</v>
      </c>
      <c r="S426" s="61">
        <f>(C426*D426)/1000</f>
        <v>210.69900000000001</v>
      </c>
      <c r="T426" s="62">
        <f t="shared" ref="T426:T438" si="71">(S426)/$E$3</f>
        <v>0.50166428571428578</v>
      </c>
      <c r="U426" s="63">
        <f>(C426*G426)/1000</f>
        <v>227.25800000000001</v>
      </c>
      <c r="V426" s="62">
        <f t="shared" ref="V426:V438" si="72">(U426)/$G$3</f>
        <v>0.43287238095238095</v>
      </c>
    </row>
    <row r="427" spans="1:22" x14ac:dyDescent="0.2">
      <c r="A427" s="6" t="s">
        <v>21</v>
      </c>
      <c r="B427" s="7">
        <v>25759</v>
      </c>
      <c r="C427" s="7">
        <v>831</v>
      </c>
      <c r="D427" s="7">
        <v>327</v>
      </c>
      <c r="E427" s="7">
        <v>12</v>
      </c>
      <c r="F427" s="34">
        <v>0.96</v>
      </c>
      <c r="G427" s="7">
        <v>313</v>
      </c>
      <c r="H427" s="7">
        <v>18</v>
      </c>
      <c r="I427" s="34">
        <v>0.94</v>
      </c>
      <c r="J427" s="7">
        <v>670</v>
      </c>
      <c r="K427" s="7">
        <v>55</v>
      </c>
      <c r="L427" s="34">
        <v>0.92</v>
      </c>
      <c r="M427" s="33">
        <v>0.94799999999999995</v>
      </c>
      <c r="N427" s="33">
        <v>8.0559999999999992</v>
      </c>
      <c r="O427" s="7"/>
      <c r="P427" s="36"/>
      <c r="Q427" s="8" t="s">
        <v>118</v>
      </c>
      <c r="R427" s="60">
        <f>C427/$C$2</f>
        <v>0.55400000000000005</v>
      </c>
      <c r="S427" s="61">
        <f>(C427*D427)/1000</f>
        <v>271.73700000000002</v>
      </c>
      <c r="T427" s="62">
        <f t="shared" si="71"/>
        <v>0.64699285714285715</v>
      </c>
      <c r="U427" s="63">
        <f>(C427*G427)/1000</f>
        <v>260.10300000000001</v>
      </c>
      <c r="V427" s="62">
        <f t="shared" si="72"/>
        <v>0.49543428571428572</v>
      </c>
    </row>
    <row r="428" spans="1:22" x14ac:dyDescent="0.2">
      <c r="A428" s="6" t="s">
        <v>22</v>
      </c>
      <c r="B428" s="7">
        <v>22726</v>
      </c>
      <c r="C428" s="7">
        <v>758</v>
      </c>
      <c r="D428" s="7">
        <v>253</v>
      </c>
      <c r="E428" s="7">
        <v>7</v>
      </c>
      <c r="F428" s="34">
        <v>0.97</v>
      </c>
      <c r="G428" s="7">
        <v>301</v>
      </c>
      <c r="H428" s="7">
        <v>12</v>
      </c>
      <c r="I428" s="34">
        <v>0.96</v>
      </c>
      <c r="J428" s="7">
        <v>638</v>
      </c>
      <c r="K428" s="7">
        <v>38</v>
      </c>
      <c r="L428" s="34">
        <v>0.94</v>
      </c>
      <c r="M428" s="33">
        <v>0.88400000000000001</v>
      </c>
      <c r="N428" s="33">
        <v>3.8370000000000002</v>
      </c>
      <c r="O428" s="7"/>
      <c r="P428" s="36"/>
      <c r="Q428" s="8" t="s">
        <v>118</v>
      </c>
      <c r="R428" s="60">
        <f>C428/$C$2</f>
        <v>0.5053333333333333</v>
      </c>
      <c r="S428" s="61">
        <f>(C428*D428)/1000</f>
        <v>191.774</v>
      </c>
      <c r="T428" s="62">
        <f t="shared" si="71"/>
        <v>0.4566047619047619</v>
      </c>
      <c r="U428" s="63">
        <f>(C428*G428)/1000</f>
        <v>228.15799999999999</v>
      </c>
      <c r="V428" s="62">
        <f t="shared" si="72"/>
        <v>0.43458666666666662</v>
      </c>
    </row>
    <row r="429" spans="1:22" x14ac:dyDescent="0.2">
      <c r="A429" s="6" t="s">
        <v>23</v>
      </c>
      <c r="B429" s="7">
        <v>23308</v>
      </c>
      <c r="C429" s="7">
        <v>752</v>
      </c>
      <c r="D429" s="7">
        <v>272</v>
      </c>
      <c r="E429" s="7">
        <v>12</v>
      </c>
      <c r="F429" s="34">
        <v>0.96</v>
      </c>
      <c r="G429" s="7">
        <v>322</v>
      </c>
      <c r="H429" s="7">
        <v>15</v>
      </c>
      <c r="I429" s="34">
        <v>0.95</v>
      </c>
      <c r="J429" s="7">
        <v>679</v>
      </c>
      <c r="K429" s="7">
        <v>46</v>
      </c>
      <c r="L429" s="34">
        <v>0.93</v>
      </c>
      <c r="M429" s="33">
        <v>0.95799999999999996</v>
      </c>
      <c r="N429" s="33">
        <v>3.2610000000000001</v>
      </c>
      <c r="O429" s="7"/>
      <c r="P429" s="36"/>
      <c r="Q429" s="8" t="s">
        <v>118</v>
      </c>
      <c r="R429" s="60">
        <f>C429/$C$2</f>
        <v>0.5013333333333333</v>
      </c>
      <c r="S429" s="61">
        <f>(C429*D429)/1000</f>
        <v>204.54400000000001</v>
      </c>
      <c r="T429" s="62">
        <f t="shared" si="71"/>
        <v>0.48700952380952384</v>
      </c>
      <c r="U429" s="63">
        <f>(C429*G429)/1000</f>
        <v>242.14400000000001</v>
      </c>
      <c r="V429" s="62">
        <f t="shared" si="72"/>
        <v>0.46122666666666667</v>
      </c>
    </row>
    <row r="430" spans="1:22" x14ac:dyDescent="0.2">
      <c r="A430" s="6" t="s">
        <v>24</v>
      </c>
      <c r="B430" s="7">
        <v>26025</v>
      </c>
      <c r="C430" s="7">
        <v>868</v>
      </c>
      <c r="D430" s="7">
        <v>302</v>
      </c>
      <c r="E430" s="7">
        <v>13</v>
      </c>
      <c r="F430" s="34">
        <v>0.96</v>
      </c>
      <c r="G430" s="7">
        <v>361</v>
      </c>
      <c r="H430" s="7">
        <v>14</v>
      </c>
      <c r="I430" s="34">
        <v>0.96</v>
      </c>
      <c r="J430" s="7">
        <v>698</v>
      </c>
      <c r="K430" s="7">
        <v>46</v>
      </c>
      <c r="L430" s="34">
        <v>0.93</v>
      </c>
      <c r="M430" s="33">
        <v>0.86799999999999999</v>
      </c>
      <c r="N430" s="33">
        <v>1.73</v>
      </c>
      <c r="O430" s="7">
        <v>10243</v>
      </c>
      <c r="P430" s="36">
        <v>341</v>
      </c>
      <c r="Q430" s="8">
        <f>O430*100/B430</f>
        <v>39.358309317963496</v>
      </c>
      <c r="R430" s="60">
        <f>C430/$C$2</f>
        <v>0.57866666666666666</v>
      </c>
      <c r="S430" s="61">
        <f>(C430*D430)/1000</f>
        <v>262.13600000000002</v>
      </c>
      <c r="T430" s="62">
        <f t="shared" si="71"/>
        <v>0.62413333333333343</v>
      </c>
      <c r="U430" s="63">
        <f>(C430*G430)/1000</f>
        <v>313.34800000000001</v>
      </c>
      <c r="V430" s="62">
        <f t="shared" si="72"/>
        <v>0.59685333333333335</v>
      </c>
    </row>
    <row r="431" spans="1:22" x14ac:dyDescent="0.2">
      <c r="A431" s="6" t="s">
        <v>25</v>
      </c>
      <c r="B431" s="7">
        <v>24519</v>
      </c>
      <c r="C431" s="7">
        <v>791</v>
      </c>
      <c r="D431" s="7">
        <v>277</v>
      </c>
      <c r="E431" s="7">
        <v>7</v>
      </c>
      <c r="F431" s="34">
        <v>0.98</v>
      </c>
      <c r="G431" s="7">
        <v>360</v>
      </c>
      <c r="H431" s="7">
        <v>18</v>
      </c>
      <c r="I431" s="34">
        <v>0.95</v>
      </c>
      <c r="J431" s="7">
        <v>750</v>
      </c>
      <c r="K431" s="7">
        <v>50</v>
      </c>
      <c r="L431" s="34">
        <v>0.93</v>
      </c>
      <c r="M431" s="33">
        <v>1.2030000000000001</v>
      </c>
      <c r="N431" s="33">
        <v>2.202</v>
      </c>
      <c r="O431" s="7">
        <v>11971</v>
      </c>
      <c r="P431" s="36">
        <v>386</v>
      </c>
      <c r="Q431" s="8">
        <f>O431*100/B431</f>
        <v>48.823361474774664</v>
      </c>
      <c r="R431" s="60">
        <f>C431/$C$2</f>
        <v>0.52733333333333332</v>
      </c>
      <c r="S431" s="61">
        <f>(C431*D431)/1000</f>
        <v>219.107</v>
      </c>
      <c r="T431" s="62">
        <f t="shared" si="71"/>
        <v>0.52168333333333328</v>
      </c>
      <c r="U431" s="63">
        <f>(C431*G431)/1000</f>
        <v>284.76</v>
      </c>
      <c r="V431" s="62">
        <f t="shared" si="72"/>
        <v>0.54239999999999999</v>
      </c>
    </row>
    <row r="432" spans="1:22" x14ac:dyDescent="0.2">
      <c r="A432" s="6" t="s">
        <v>26</v>
      </c>
      <c r="B432" s="7">
        <v>24985</v>
      </c>
      <c r="C432" s="7">
        <v>806</v>
      </c>
      <c r="D432" s="7">
        <v>324</v>
      </c>
      <c r="E432" s="7">
        <v>4</v>
      </c>
      <c r="F432" s="34">
        <v>0.99</v>
      </c>
      <c r="G432" s="7">
        <v>343</v>
      </c>
      <c r="H432" s="7">
        <v>12</v>
      </c>
      <c r="I432" s="34">
        <v>0.97</v>
      </c>
      <c r="J432" s="7">
        <v>772</v>
      </c>
      <c r="K432" s="7">
        <v>43</v>
      </c>
      <c r="L432" s="34">
        <v>0.94</v>
      </c>
      <c r="M432" s="33">
        <v>0.97299999999999998</v>
      </c>
      <c r="N432" s="33">
        <v>3.1150000000000002</v>
      </c>
      <c r="O432" s="7">
        <v>11246</v>
      </c>
      <c r="P432" s="36">
        <v>363</v>
      </c>
      <c r="Q432" s="8">
        <f>O432*100/B432</f>
        <v>45.011006603962379</v>
      </c>
      <c r="R432" s="60">
        <f>C432/$C$2</f>
        <v>0.53733333333333333</v>
      </c>
      <c r="S432" s="61">
        <f>(C432*D432)/1000</f>
        <v>261.14400000000001</v>
      </c>
      <c r="T432" s="62">
        <f t="shared" si="71"/>
        <v>0.62177142857142853</v>
      </c>
      <c r="U432" s="63">
        <f>(C432*G432)/1000</f>
        <v>276.45800000000003</v>
      </c>
      <c r="V432" s="62">
        <f t="shared" si="72"/>
        <v>0.52658666666666676</v>
      </c>
    </row>
    <row r="433" spans="1:22" x14ac:dyDescent="0.2">
      <c r="A433" s="6" t="s">
        <v>27</v>
      </c>
      <c r="B433" s="7">
        <v>20702</v>
      </c>
      <c r="C433" s="7">
        <v>690</v>
      </c>
      <c r="D433" s="7">
        <v>221</v>
      </c>
      <c r="E433" s="7">
        <v>7</v>
      </c>
      <c r="F433" s="34">
        <v>0.97</v>
      </c>
      <c r="G433" s="7">
        <v>299</v>
      </c>
      <c r="H433" s="7">
        <v>13</v>
      </c>
      <c r="I433" s="34">
        <v>0.96</v>
      </c>
      <c r="J433" s="7">
        <v>601</v>
      </c>
      <c r="K433" s="7">
        <v>42</v>
      </c>
      <c r="L433" s="34">
        <v>0.93</v>
      </c>
      <c r="M433" s="33">
        <v>0.871</v>
      </c>
      <c r="N433" s="33">
        <v>6.34</v>
      </c>
      <c r="O433" s="7">
        <v>12348</v>
      </c>
      <c r="P433" s="36">
        <v>412</v>
      </c>
      <c r="Q433" s="8">
        <f>O433*100/B433</f>
        <v>59.646410974785042</v>
      </c>
      <c r="R433" s="60">
        <f>C433/$C$2</f>
        <v>0.46</v>
      </c>
      <c r="S433" s="61">
        <f>(C433*D433)/1000</f>
        <v>152.49</v>
      </c>
      <c r="T433" s="62">
        <f t="shared" si="71"/>
        <v>0.3630714285714286</v>
      </c>
      <c r="U433" s="63">
        <f>(C433*G433)/1000</f>
        <v>206.31</v>
      </c>
      <c r="V433" s="62">
        <f t="shared" si="72"/>
        <v>0.39297142857142858</v>
      </c>
    </row>
    <row r="434" spans="1:22" x14ac:dyDescent="0.2">
      <c r="A434" s="6" t="s">
        <v>28</v>
      </c>
      <c r="B434" s="7">
        <v>21036</v>
      </c>
      <c r="C434" s="7">
        <v>679</v>
      </c>
      <c r="D434" s="7">
        <v>249</v>
      </c>
      <c r="E434" s="7">
        <v>10</v>
      </c>
      <c r="F434" s="34">
        <v>0.96</v>
      </c>
      <c r="G434" s="7">
        <v>285</v>
      </c>
      <c r="H434" s="7">
        <v>11</v>
      </c>
      <c r="I434" s="34">
        <v>0.96</v>
      </c>
      <c r="J434" s="7">
        <v>580</v>
      </c>
      <c r="K434" s="7">
        <v>43</v>
      </c>
      <c r="L434" s="34">
        <v>0.93</v>
      </c>
      <c r="M434" s="33">
        <v>0.68600000000000005</v>
      </c>
      <c r="N434" s="33">
        <v>8.1050000000000004</v>
      </c>
      <c r="O434" s="7">
        <v>28398</v>
      </c>
      <c r="P434" s="36">
        <v>916</v>
      </c>
      <c r="Q434" s="8">
        <f>O434*100/B434</f>
        <v>134.99714774671992</v>
      </c>
      <c r="R434" s="60">
        <f>C434/$C$2</f>
        <v>0.45266666666666666</v>
      </c>
      <c r="S434" s="61">
        <f>(C434*D434)/1000</f>
        <v>169.071</v>
      </c>
      <c r="T434" s="62">
        <f t="shared" si="71"/>
        <v>0.40255000000000002</v>
      </c>
      <c r="U434" s="63">
        <f>(C434*G434)/1000</f>
        <v>193.51499999999999</v>
      </c>
      <c r="V434" s="62">
        <f t="shared" si="72"/>
        <v>0.36859999999999998</v>
      </c>
    </row>
    <row r="435" spans="1:22" x14ac:dyDescent="0.2">
      <c r="A435" s="6" t="s">
        <v>29</v>
      </c>
      <c r="B435" s="7">
        <v>24212</v>
      </c>
      <c r="C435" s="7">
        <v>807</v>
      </c>
      <c r="D435" s="7">
        <v>273</v>
      </c>
      <c r="E435" s="7">
        <v>11</v>
      </c>
      <c r="F435" s="34">
        <v>0.96</v>
      </c>
      <c r="G435" s="7">
        <v>349</v>
      </c>
      <c r="H435" s="7">
        <v>14</v>
      </c>
      <c r="I435" s="34">
        <v>0.96</v>
      </c>
      <c r="J435" s="7">
        <v>714</v>
      </c>
      <c r="K435" s="7">
        <v>41</v>
      </c>
      <c r="L435" s="34">
        <v>0.94</v>
      </c>
      <c r="M435" s="33">
        <v>0.84399999999999997</v>
      </c>
      <c r="N435" s="33">
        <v>11.253</v>
      </c>
      <c r="O435" s="7" t="s">
        <v>118</v>
      </c>
      <c r="P435" s="36" t="s">
        <v>118</v>
      </c>
      <c r="Q435" s="8" t="s">
        <v>118</v>
      </c>
      <c r="R435" s="60">
        <f>C435/$C$2</f>
        <v>0.53800000000000003</v>
      </c>
      <c r="S435" s="61">
        <f>(C435*D435)/1000</f>
        <v>220.31100000000001</v>
      </c>
      <c r="T435" s="62">
        <f t="shared" si="71"/>
        <v>0.52455000000000007</v>
      </c>
      <c r="U435" s="63">
        <f>(C435*G435)/1000</f>
        <v>281.64299999999997</v>
      </c>
      <c r="V435" s="62">
        <f t="shared" si="72"/>
        <v>0.53646285714285713</v>
      </c>
    </row>
    <row r="436" spans="1:22" ht="13.5" thickBot="1" x14ac:dyDescent="0.25">
      <c r="A436" s="6" t="s">
        <v>30</v>
      </c>
      <c r="B436" s="7">
        <v>18788</v>
      </c>
      <c r="C436" s="7">
        <v>606</v>
      </c>
      <c r="D436" s="7">
        <v>330</v>
      </c>
      <c r="E436" s="7">
        <v>11</v>
      </c>
      <c r="F436" s="34">
        <v>0.97</v>
      </c>
      <c r="G436" s="7">
        <v>407</v>
      </c>
      <c r="H436" s="7">
        <v>17</v>
      </c>
      <c r="I436" s="34">
        <v>0.96</v>
      </c>
      <c r="J436" s="7">
        <v>800</v>
      </c>
      <c r="K436" s="7">
        <v>48</v>
      </c>
      <c r="L436" s="34">
        <v>0.94</v>
      </c>
      <c r="M436" s="33">
        <v>0.876</v>
      </c>
      <c r="N436" s="33">
        <v>13.438000000000001</v>
      </c>
      <c r="O436" s="7" t="s">
        <v>118</v>
      </c>
      <c r="P436" s="36" t="s">
        <v>118</v>
      </c>
      <c r="Q436" s="8" t="s">
        <v>118</v>
      </c>
      <c r="R436" s="60">
        <f>C436/$C$2</f>
        <v>0.40400000000000003</v>
      </c>
      <c r="S436" s="61">
        <f>(C436*D436)/1000</f>
        <v>199.98</v>
      </c>
      <c r="T436" s="62">
        <f t="shared" si="71"/>
        <v>0.47614285714285715</v>
      </c>
      <c r="U436" s="63">
        <f>(C436*G436)/1000</f>
        <v>246.642</v>
      </c>
      <c r="V436" s="62">
        <f t="shared" si="72"/>
        <v>0.46979428571428572</v>
      </c>
    </row>
    <row r="437" spans="1:22" ht="14.25" thickTop="1" thickBot="1" x14ac:dyDescent="0.25">
      <c r="A437" s="9" t="s">
        <v>119</v>
      </c>
      <c r="B437" s="30">
        <f>SUM(B425:B436)</f>
        <v>275421</v>
      </c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31">
        <f>SUM(O425:O436)</f>
        <v>74288</v>
      </c>
      <c r="P437" s="31">
        <f>SUM(P425:P436)</f>
        <v>2421</v>
      </c>
      <c r="Q437" s="27"/>
      <c r="R437" s="64"/>
      <c r="S437" s="65"/>
      <c r="T437" s="66"/>
      <c r="U437" s="67"/>
      <c r="V437" s="66"/>
    </row>
    <row r="438" spans="1:22" ht="14.25" thickTop="1" thickBot="1" x14ac:dyDescent="0.25">
      <c r="A438" s="19" t="s">
        <v>120</v>
      </c>
      <c r="B438" s="12">
        <f t="shared" ref="B438:K438" si="73">AVERAGE(B425:B436)</f>
        <v>22951.75</v>
      </c>
      <c r="C438" s="12">
        <f t="shared" si="73"/>
        <v>752</v>
      </c>
      <c r="D438" s="12">
        <f t="shared" si="73"/>
        <v>292.58333333333331</v>
      </c>
      <c r="E438" s="12">
        <f t="shared" si="73"/>
        <v>9.5</v>
      </c>
      <c r="F438" s="35">
        <f>AVERAGE(F425:F436)</f>
        <v>0.9683333333333336</v>
      </c>
      <c r="G438" s="12">
        <f>AVERAGE(G425:G436)</f>
        <v>336</v>
      </c>
      <c r="H438" s="12">
        <f>AVERAGE(H425:H436)</f>
        <v>14.416666666666666</v>
      </c>
      <c r="I438" s="35">
        <f>AVERAGE(I425:I436)</f>
        <v>0.95750000000000013</v>
      </c>
      <c r="J438" s="12">
        <f t="shared" si="73"/>
        <v>699</v>
      </c>
      <c r="K438" s="12">
        <f t="shared" si="73"/>
        <v>45</v>
      </c>
      <c r="L438" s="35">
        <f>AVERAGE(L425:L436)</f>
        <v>0.93416666666666648</v>
      </c>
      <c r="M438" s="12">
        <f t="shared" ref="M438:N438" si="74">AVERAGE(M425:M436)</f>
        <v>0.90866666666666651</v>
      </c>
      <c r="N438" s="12">
        <f t="shared" si="74"/>
        <v>6.2896666666666681</v>
      </c>
      <c r="O438" s="15">
        <f>AVERAGE(O425:O436)</f>
        <v>12381.333333333334</v>
      </c>
      <c r="P438" s="12">
        <f>AVERAGE(P425:P436)</f>
        <v>403.5</v>
      </c>
      <c r="Q438" s="12">
        <f>AVERAGE(Q425:Q436)</f>
        <v>54.69036580851477</v>
      </c>
      <c r="R438" s="68">
        <f>C438/$C$2</f>
        <v>0.5013333333333333</v>
      </c>
      <c r="S438" s="69">
        <f>(C438*D438)/1000</f>
        <v>220.02266666666665</v>
      </c>
      <c r="T438" s="70">
        <f t="shared" si="71"/>
        <v>0.52386349206349203</v>
      </c>
      <c r="U438" s="71">
        <f>(C438*G438)/1000</f>
        <v>252.672</v>
      </c>
      <c r="V438" s="70">
        <f t="shared" si="72"/>
        <v>0.48127999999999999</v>
      </c>
    </row>
    <row r="439" spans="1:22" ht="13.5" thickTop="1" x14ac:dyDescent="0.2"/>
    <row r="440" spans="1:22" ht="13.5" thickBot="1" x14ac:dyDescent="0.25"/>
    <row r="441" spans="1:22" ht="13.5" thickTop="1" x14ac:dyDescent="0.2">
      <c r="A441" s="24" t="s">
        <v>5</v>
      </c>
      <c r="B441" s="16" t="s">
        <v>6</v>
      </c>
      <c r="C441" s="16" t="s">
        <v>6</v>
      </c>
      <c r="D441" s="16" t="s">
        <v>37</v>
      </c>
      <c r="E441" s="16" t="s">
        <v>8</v>
      </c>
      <c r="F441" s="28" t="s">
        <v>2</v>
      </c>
      <c r="G441" s="16" t="s">
        <v>9</v>
      </c>
      <c r="H441" s="16" t="s">
        <v>10</v>
      </c>
      <c r="I441" s="28" t="s">
        <v>3</v>
      </c>
      <c r="J441" s="16" t="s">
        <v>11</v>
      </c>
      <c r="K441" s="16" t="s">
        <v>12</v>
      </c>
      <c r="L441" s="28" t="s">
        <v>13</v>
      </c>
      <c r="M441" s="16" t="s">
        <v>105</v>
      </c>
      <c r="N441" s="16" t="s">
        <v>106</v>
      </c>
      <c r="O441" s="25" t="s">
        <v>85</v>
      </c>
      <c r="P441" s="25" t="s">
        <v>85</v>
      </c>
      <c r="Q441" s="25" t="s">
        <v>86</v>
      </c>
      <c r="R441" s="52" t="s">
        <v>87</v>
      </c>
      <c r="S441" s="53" t="s">
        <v>88</v>
      </c>
      <c r="T441" s="54" t="s">
        <v>89</v>
      </c>
      <c r="U441" s="55" t="s">
        <v>87</v>
      </c>
      <c r="V441" s="54" t="s">
        <v>87</v>
      </c>
    </row>
    <row r="442" spans="1:22" ht="13.5" thickBot="1" x14ac:dyDescent="0.25">
      <c r="A442" s="22" t="s">
        <v>121</v>
      </c>
      <c r="B442" s="17" t="s">
        <v>15</v>
      </c>
      <c r="C442" s="18" t="s">
        <v>16</v>
      </c>
      <c r="D442" s="17" t="s">
        <v>39</v>
      </c>
      <c r="E442" s="17" t="s">
        <v>39</v>
      </c>
      <c r="F442" s="29" t="s">
        <v>52</v>
      </c>
      <c r="G442" s="17" t="s">
        <v>39</v>
      </c>
      <c r="H442" s="17" t="s">
        <v>39</v>
      </c>
      <c r="I442" s="29" t="s">
        <v>52</v>
      </c>
      <c r="J442" s="17" t="s">
        <v>39</v>
      </c>
      <c r="K442" s="17" t="s">
        <v>39</v>
      </c>
      <c r="L442" s="29" t="s">
        <v>52</v>
      </c>
      <c r="M442" s="17" t="s">
        <v>108</v>
      </c>
      <c r="N442" s="17" t="s">
        <v>108</v>
      </c>
      <c r="O442" s="18" t="s">
        <v>91</v>
      </c>
      <c r="P442" s="18" t="s">
        <v>92</v>
      </c>
      <c r="Q442" s="18" t="s">
        <v>52</v>
      </c>
      <c r="R442" s="56" t="s">
        <v>6</v>
      </c>
      <c r="S442" s="57" t="s">
        <v>93</v>
      </c>
      <c r="T442" s="58" t="s">
        <v>94</v>
      </c>
      <c r="U442" s="59" t="s">
        <v>95</v>
      </c>
      <c r="V442" s="58" t="s">
        <v>96</v>
      </c>
    </row>
    <row r="443" spans="1:22" ht="13.5" thickTop="1" x14ac:dyDescent="0.2">
      <c r="A443" s="6" t="s">
        <v>19</v>
      </c>
      <c r="B443" s="7">
        <v>31934</v>
      </c>
      <c r="C443" s="7">
        <v>1030</v>
      </c>
      <c r="D443" s="7">
        <v>285</v>
      </c>
      <c r="E443" s="7">
        <v>18</v>
      </c>
      <c r="F443" s="34">
        <v>0.94</v>
      </c>
      <c r="G443" s="7">
        <v>323</v>
      </c>
      <c r="H443" s="7">
        <v>20</v>
      </c>
      <c r="I443" s="34">
        <v>0.94</v>
      </c>
      <c r="J443" s="7">
        <v>635</v>
      </c>
      <c r="K443" s="7">
        <v>69</v>
      </c>
      <c r="L443" s="34">
        <v>0.89</v>
      </c>
      <c r="M443" s="33">
        <v>1.6</v>
      </c>
      <c r="N443" s="33">
        <v>6.2</v>
      </c>
      <c r="O443" s="7" t="s">
        <v>118</v>
      </c>
      <c r="P443" s="8" t="s">
        <v>118</v>
      </c>
      <c r="Q443" s="39" t="s">
        <v>118</v>
      </c>
      <c r="R443" s="60">
        <f>C443/$C$2</f>
        <v>0.68666666666666665</v>
      </c>
      <c r="S443" s="61">
        <f>(C443*D443)/1000</f>
        <v>293.55</v>
      </c>
      <c r="T443" s="62">
        <f>(S443)/$E$3</f>
        <v>0.69892857142857145</v>
      </c>
      <c r="U443" s="63">
        <f>(C443*G443)/1000</f>
        <v>332.69</v>
      </c>
      <c r="V443" s="62">
        <f>(U443)/$G$3</f>
        <v>0.63369523809523809</v>
      </c>
    </row>
    <row r="444" spans="1:22" x14ac:dyDescent="0.2">
      <c r="A444" s="6" t="s">
        <v>20</v>
      </c>
      <c r="B444" s="7">
        <v>28319</v>
      </c>
      <c r="C444" s="7">
        <v>1011</v>
      </c>
      <c r="D444" s="7">
        <v>271</v>
      </c>
      <c r="E444" s="7">
        <v>17</v>
      </c>
      <c r="F444" s="34">
        <v>0.94</v>
      </c>
      <c r="G444" s="7">
        <v>315</v>
      </c>
      <c r="H444" s="7">
        <v>24</v>
      </c>
      <c r="I444" s="34">
        <v>0.93</v>
      </c>
      <c r="J444" s="7">
        <v>587</v>
      </c>
      <c r="K444" s="7">
        <v>65</v>
      </c>
      <c r="L444" s="34">
        <v>0.89</v>
      </c>
      <c r="M444" s="33">
        <v>0.8</v>
      </c>
      <c r="N444" s="33">
        <v>3.9</v>
      </c>
      <c r="O444" s="7">
        <v>7764</v>
      </c>
      <c r="P444" s="36">
        <v>277</v>
      </c>
      <c r="Q444" s="39">
        <f>O444/B444</f>
        <v>0.27416222324234613</v>
      </c>
      <c r="R444" s="60">
        <f>C444/$C$2</f>
        <v>0.67400000000000004</v>
      </c>
      <c r="S444" s="61">
        <f>(C444*D444)/1000</f>
        <v>273.98099999999999</v>
      </c>
      <c r="T444" s="62">
        <f t="shared" ref="T444:T456" si="75">(S444)/$E$3</f>
        <v>0.65233571428571424</v>
      </c>
      <c r="U444" s="63">
        <f>(C444*G444)/1000</f>
        <v>318.46499999999997</v>
      </c>
      <c r="V444" s="62">
        <f t="shared" ref="V444:V456" si="76">(U444)/$G$3</f>
        <v>0.60659999999999992</v>
      </c>
    </row>
    <row r="445" spans="1:22" x14ac:dyDescent="0.2">
      <c r="A445" s="6" t="s">
        <v>21</v>
      </c>
      <c r="B445" s="7">
        <v>28208</v>
      </c>
      <c r="C445" s="7">
        <v>910</v>
      </c>
      <c r="D445" s="7">
        <v>311</v>
      </c>
      <c r="E445" s="7">
        <v>12</v>
      </c>
      <c r="F445" s="34">
        <v>0.96</v>
      </c>
      <c r="G445" s="7">
        <v>354</v>
      </c>
      <c r="H445" s="7">
        <v>24</v>
      </c>
      <c r="I445" s="34">
        <v>0.93</v>
      </c>
      <c r="J445" s="7">
        <v>646</v>
      </c>
      <c r="K445" s="7">
        <v>68</v>
      </c>
      <c r="L445" s="34">
        <v>0.9</v>
      </c>
      <c r="M445" s="33">
        <v>1.8</v>
      </c>
      <c r="N445" s="33">
        <v>2.4</v>
      </c>
      <c r="O445" s="7">
        <v>15509</v>
      </c>
      <c r="P445" s="36">
        <v>500</v>
      </c>
      <c r="Q445" s="39">
        <f>O445/B445</f>
        <v>0.54980856494611463</v>
      </c>
      <c r="R445" s="60">
        <f>C445/$C$2</f>
        <v>0.60666666666666669</v>
      </c>
      <c r="S445" s="61">
        <f>(C445*D445)/1000</f>
        <v>283.01</v>
      </c>
      <c r="T445" s="62">
        <f t="shared" si="75"/>
        <v>0.67383333333333328</v>
      </c>
      <c r="U445" s="63">
        <f>(C445*G445)/1000</f>
        <v>322.14</v>
      </c>
      <c r="V445" s="62">
        <f t="shared" si="76"/>
        <v>0.61359999999999992</v>
      </c>
    </row>
    <row r="446" spans="1:22" x14ac:dyDescent="0.2">
      <c r="A446" s="6" t="s">
        <v>22</v>
      </c>
      <c r="B446" s="7">
        <v>31862</v>
      </c>
      <c r="C446" s="7">
        <v>1062</v>
      </c>
      <c r="D446" s="7">
        <v>209</v>
      </c>
      <c r="E446" s="7">
        <v>22</v>
      </c>
      <c r="F446" s="34">
        <v>0.89</v>
      </c>
      <c r="G446" s="7">
        <v>250</v>
      </c>
      <c r="H446" s="7">
        <v>23</v>
      </c>
      <c r="I446" s="34">
        <v>0.91</v>
      </c>
      <c r="J446" s="7">
        <v>492</v>
      </c>
      <c r="K446" s="7">
        <v>80</v>
      </c>
      <c r="L446" s="34">
        <v>0.84</v>
      </c>
      <c r="M446" s="33">
        <v>1</v>
      </c>
      <c r="N446" s="33">
        <v>1</v>
      </c>
      <c r="O446" s="7">
        <v>11742</v>
      </c>
      <c r="P446" s="36">
        <v>391</v>
      </c>
      <c r="Q446" s="39">
        <f>O446/B446</f>
        <v>0.36852677170296905</v>
      </c>
      <c r="R446" s="60">
        <f>C446/$C$2</f>
        <v>0.70799999999999996</v>
      </c>
      <c r="S446" s="61">
        <f>(C446*D446)/1000</f>
        <v>221.958</v>
      </c>
      <c r="T446" s="62">
        <f t="shared" si="75"/>
        <v>0.52847142857142859</v>
      </c>
      <c r="U446" s="63">
        <f>(C446*G446)/1000</f>
        <v>265.5</v>
      </c>
      <c r="V446" s="62">
        <f t="shared" si="76"/>
        <v>0.50571428571428567</v>
      </c>
    </row>
    <row r="447" spans="1:22" x14ac:dyDescent="0.2">
      <c r="A447" s="6" t="s">
        <v>23</v>
      </c>
      <c r="B447" s="7">
        <v>26090</v>
      </c>
      <c r="C447" s="7">
        <v>842</v>
      </c>
      <c r="D447" s="7">
        <v>199</v>
      </c>
      <c r="E447" s="7">
        <v>13</v>
      </c>
      <c r="F447" s="34">
        <v>0.93</v>
      </c>
      <c r="G447" s="7">
        <v>280</v>
      </c>
      <c r="H447" s="7">
        <v>19</v>
      </c>
      <c r="I447" s="34">
        <v>0.93</v>
      </c>
      <c r="J447" s="7">
        <v>543</v>
      </c>
      <c r="K447" s="7">
        <v>55</v>
      </c>
      <c r="L447" s="34">
        <v>0.9</v>
      </c>
      <c r="M447" s="33">
        <v>0.6</v>
      </c>
      <c r="N447" s="33">
        <v>1.1000000000000001</v>
      </c>
      <c r="O447" s="7">
        <v>8547</v>
      </c>
      <c r="P447" s="36">
        <v>276</v>
      </c>
      <c r="Q447" s="39">
        <f>O447/B447</f>
        <v>0.32759678037562284</v>
      </c>
      <c r="R447" s="60">
        <f>C447/$C$2</f>
        <v>0.56133333333333335</v>
      </c>
      <c r="S447" s="61">
        <f>(C447*D447)/1000</f>
        <v>167.55799999999999</v>
      </c>
      <c r="T447" s="62">
        <f t="shared" si="75"/>
        <v>0.39894761904761905</v>
      </c>
      <c r="U447" s="63">
        <f>(C447*G447)/1000</f>
        <v>235.76</v>
      </c>
      <c r="V447" s="62">
        <f t="shared" si="76"/>
        <v>0.44906666666666667</v>
      </c>
    </row>
    <row r="448" spans="1:22" x14ac:dyDescent="0.2">
      <c r="A448" s="6" t="s">
        <v>24</v>
      </c>
      <c r="B448" s="7">
        <v>25603</v>
      </c>
      <c r="C448" s="7">
        <v>853</v>
      </c>
      <c r="D448" s="7">
        <v>225</v>
      </c>
      <c r="E448" s="7">
        <v>8</v>
      </c>
      <c r="F448" s="34">
        <v>0.96</v>
      </c>
      <c r="G448" s="7">
        <v>321</v>
      </c>
      <c r="H448" s="7">
        <v>22</v>
      </c>
      <c r="I448" s="34">
        <v>0.93</v>
      </c>
      <c r="J448" s="7">
        <v>631</v>
      </c>
      <c r="K448" s="7">
        <v>52</v>
      </c>
      <c r="L448" s="34">
        <v>0.92</v>
      </c>
      <c r="M448" s="33">
        <v>0.9</v>
      </c>
      <c r="N448" s="33">
        <v>2</v>
      </c>
      <c r="O448" s="7">
        <v>6885</v>
      </c>
      <c r="P448" s="36">
        <v>230</v>
      </c>
      <c r="Q448" s="39">
        <f>O448/B448</f>
        <v>0.26891379916416047</v>
      </c>
      <c r="R448" s="60">
        <f>C448/$C$2</f>
        <v>0.56866666666666665</v>
      </c>
      <c r="S448" s="61">
        <f>(C448*D448)/1000</f>
        <v>191.92500000000001</v>
      </c>
      <c r="T448" s="62">
        <f t="shared" si="75"/>
        <v>0.45696428571428577</v>
      </c>
      <c r="U448" s="63">
        <f>(C448*G448)/1000</f>
        <v>273.81299999999999</v>
      </c>
      <c r="V448" s="62">
        <f t="shared" si="76"/>
        <v>0.52154857142857136</v>
      </c>
    </row>
    <row r="449" spans="1:24" x14ac:dyDescent="0.2">
      <c r="A449" s="6" t="s">
        <v>25</v>
      </c>
      <c r="B449" s="7">
        <v>23025</v>
      </c>
      <c r="C449" s="7">
        <v>742.74199999999996</v>
      </c>
      <c r="D449" s="7">
        <v>211.2</v>
      </c>
      <c r="E449" s="7">
        <v>14.6</v>
      </c>
      <c r="F449" s="34">
        <v>0.93</v>
      </c>
      <c r="G449" s="7">
        <v>256</v>
      </c>
      <c r="H449" s="7">
        <v>17</v>
      </c>
      <c r="I449" s="34">
        <v>0.94</v>
      </c>
      <c r="J449" s="7">
        <v>533</v>
      </c>
      <c r="K449" s="7">
        <v>52</v>
      </c>
      <c r="L449" s="34">
        <v>0.9</v>
      </c>
      <c r="M449" s="33">
        <v>0.9</v>
      </c>
      <c r="N449" s="33">
        <v>1.5</v>
      </c>
      <c r="O449" s="7">
        <v>7368</v>
      </c>
      <c r="P449" s="36">
        <v>238</v>
      </c>
      <c r="Q449" s="39">
        <f>O449/B449</f>
        <v>0.32</v>
      </c>
      <c r="R449" s="60">
        <f>C449/$C$2</f>
        <v>0.49516133333333329</v>
      </c>
      <c r="S449" s="61">
        <f>(C449*D449)/1000</f>
        <v>156.86711039999997</v>
      </c>
      <c r="T449" s="62">
        <f t="shared" si="75"/>
        <v>0.37349311999999996</v>
      </c>
      <c r="U449" s="63">
        <f>(C449*G449)/1000</f>
        <v>190.141952</v>
      </c>
      <c r="V449" s="62">
        <f t="shared" si="76"/>
        <v>0.36217514666666667</v>
      </c>
    </row>
    <row r="450" spans="1:24" x14ac:dyDescent="0.2">
      <c r="A450" s="6" t="s">
        <v>26</v>
      </c>
      <c r="B450" s="7">
        <v>24463</v>
      </c>
      <c r="C450" s="7">
        <v>789</v>
      </c>
      <c r="D450" s="7">
        <v>350</v>
      </c>
      <c r="E450" s="7">
        <v>9</v>
      </c>
      <c r="F450" s="34">
        <v>0.97</v>
      </c>
      <c r="G450" s="7">
        <v>373</v>
      </c>
      <c r="H450" s="7">
        <v>16</v>
      </c>
      <c r="I450" s="34">
        <v>0.96</v>
      </c>
      <c r="J450" s="7">
        <v>772</v>
      </c>
      <c r="K450" s="7">
        <v>46</v>
      </c>
      <c r="L450" s="34">
        <v>0.94</v>
      </c>
      <c r="M450" s="33">
        <v>0.9</v>
      </c>
      <c r="N450" s="33">
        <v>2.9</v>
      </c>
      <c r="O450" s="7">
        <v>11526</v>
      </c>
      <c r="P450" s="36">
        <v>372</v>
      </c>
      <c r="Q450" s="39">
        <f>O450/B450</f>
        <v>0.47116052814454484</v>
      </c>
      <c r="R450" s="60">
        <f>C450/$C$2</f>
        <v>0.52600000000000002</v>
      </c>
      <c r="S450" s="61">
        <f>(C450*D450)/1000</f>
        <v>276.14999999999998</v>
      </c>
      <c r="T450" s="62">
        <f t="shared" si="75"/>
        <v>0.65749999999999997</v>
      </c>
      <c r="U450" s="63">
        <f>(C450*G450)/1000</f>
        <v>294.29700000000003</v>
      </c>
      <c r="V450" s="62">
        <f t="shared" si="76"/>
        <v>0.56056571428571433</v>
      </c>
    </row>
    <row r="451" spans="1:24" x14ac:dyDescent="0.2">
      <c r="A451" s="6" t="s">
        <v>27</v>
      </c>
      <c r="B451" s="7">
        <v>20198</v>
      </c>
      <c r="C451" s="7">
        <v>673</v>
      </c>
      <c r="D451" s="7">
        <v>196</v>
      </c>
      <c r="E451" s="7">
        <v>3</v>
      </c>
      <c r="F451" s="34">
        <v>0.99</v>
      </c>
      <c r="G451" s="7">
        <v>259</v>
      </c>
      <c r="H451" s="7">
        <v>10</v>
      </c>
      <c r="I451" s="34">
        <v>0.96</v>
      </c>
      <c r="J451" s="7">
        <v>532</v>
      </c>
      <c r="K451" s="7">
        <v>31</v>
      </c>
      <c r="L451" s="34">
        <v>0.94</v>
      </c>
      <c r="M451" s="33">
        <v>0.8</v>
      </c>
      <c r="N451" s="33">
        <v>2.2000000000000002</v>
      </c>
      <c r="O451" s="7">
        <v>6180</v>
      </c>
      <c r="P451" s="36">
        <v>206</v>
      </c>
      <c r="Q451" s="39">
        <f>O451/B451</f>
        <v>0.30597088820675317</v>
      </c>
      <c r="R451" s="60">
        <f>C451/$C$2</f>
        <v>0.44866666666666666</v>
      </c>
      <c r="S451" s="61">
        <f>(C451*D451)/1000</f>
        <v>131.90799999999999</v>
      </c>
      <c r="T451" s="62">
        <f t="shared" si="75"/>
        <v>0.31406666666666666</v>
      </c>
      <c r="U451" s="63">
        <f>(C451*G451)/1000</f>
        <v>174.30699999999999</v>
      </c>
      <c r="V451" s="62">
        <f t="shared" si="76"/>
        <v>0.33201333333333333</v>
      </c>
    </row>
    <row r="452" spans="1:24" x14ac:dyDescent="0.2">
      <c r="A452" s="6" t="s">
        <v>28</v>
      </c>
      <c r="B452" s="7">
        <v>17613</v>
      </c>
      <c r="C452" s="7">
        <v>568</v>
      </c>
      <c r="D452" s="7">
        <v>269</v>
      </c>
      <c r="E452" s="7">
        <v>6</v>
      </c>
      <c r="F452" s="34">
        <v>0.98</v>
      </c>
      <c r="G452" s="7">
        <v>316</v>
      </c>
      <c r="H452" s="7">
        <v>11</v>
      </c>
      <c r="I452" s="34">
        <v>0.97</v>
      </c>
      <c r="J452" s="7">
        <v>590</v>
      </c>
      <c r="K452" s="7">
        <v>37</v>
      </c>
      <c r="L452" s="34">
        <v>0.94</v>
      </c>
      <c r="M452" s="33">
        <v>0.8</v>
      </c>
      <c r="N452" s="33">
        <v>4.4000000000000004</v>
      </c>
      <c r="O452" s="7">
        <v>5837</v>
      </c>
      <c r="P452" s="36">
        <v>188</v>
      </c>
      <c r="Q452" s="39">
        <f>O452/B452</f>
        <v>0.33140294100948164</v>
      </c>
      <c r="R452" s="60">
        <f>C452/$C$2</f>
        <v>0.37866666666666665</v>
      </c>
      <c r="S452" s="61">
        <f>(C452*D452)/1000</f>
        <v>152.792</v>
      </c>
      <c r="T452" s="62">
        <f t="shared" si="75"/>
        <v>0.36379047619047622</v>
      </c>
      <c r="U452" s="63">
        <f>(C452*G452)/1000</f>
        <v>179.488</v>
      </c>
      <c r="V452" s="62">
        <f t="shared" si="76"/>
        <v>0.34188190476190478</v>
      </c>
    </row>
    <row r="453" spans="1:24" x14ac:dyDescent="0.2">
      <c r="A453" s="6" t="s">
        <v>29</v>
      </c>
      <c r="B453" s="7">
        <v>27814</v>
      </c>
      <c r="C453" s="7">
        <v>927</v>
      </c>
      <c r="D453" s="7">
        <v>271</v>
      </c>
      <c r="E453" s="7">
        <v>8</v>
      </c>
      <c r="F453" s="34">
        <v>0.97</v>
      </c>
      <c r="G453" s="7">
        <v>340</v>
      </c>
      <c r="H453" s="7">
        <v>17</v>
      </c>
      <c r="I453" s="34">
        <v>0.95</v>
      </c>
      <c r="J453" s="7">
        <v>621</v>
      </c>
      <c r="K453" s="7">
        <v>48</v>
      </c>
      <c r="L453" s="34">
        <v>0.92</v>
      </c>
      <c r="M453" s="33">
        <v>0.9</v>
      </c>
      <c r="N453" s="33">
        <v>5.8</v>
      </c>
      <c r="O453" s="7">
        <v>8133</v>
      </c>
      <c r="P453" s="36">
        <v>271</v>
      </c>
      <c r="Q453" s="39">
        <f>O453/B453</f>
        <v>0.292406701661034</v>
      </c>
      <c r="R453" s="60">
        <f>C453/$C$2</f>
        <v>0.61799999999999999</v>
      </c>
      <c r="S453" s="61">
        <f>(C453*D453)/1000</f>
        <v>251.21700000000001</v>
      </c>
      <c r="T453" s="62">
        <f t="shared" si="75"/>
        <v>0.59813571428571433</v>
      </c>
      <c r="U453" s="63">
        <f>(C453*G453)/1000</f>
        <v>315.18</v>
      </c>
      <c r="V453" s="62">
        <f t="shared" si="76"/>
        <v>0.60034285714285718</v>
      </c>
    </row>
    <row r="454" spans="1:24" ht="13.5" thickBot="1" x14ac:dyDescent="0.25">
      <c r="A454" s="6" t="s">
        <v>30</v>
      </c>
      <c r="B454" s="7">
        <v>24843</v>
      </c>
      <c r="C454" s="7">
        <v>801</v>
      </c>
      <c r="D454" s="7">
        <v>321</v>
      </c>
      <c r="E454" s="7">
        <v>18</v>
      </c>
      <c r="F454" s="34">
        <v>0.94</v>
      </c>
      <c r="G454" s="7">
        <v>386</v>
      </c>
      <c r="H454" s="7">
        <v>19</v>
      </c>
      <c r="I454" s="34">
        <v>0.95</v>
      </c>
      <c r="J454" s="7">
        <v>752</v>
      </c>
      <c r="K454" s="7">
        <v>65</v>
      </c>
      <c r="L454" s="34">
        <v>0.91</v>
      </c>
      <c r="M454" s="33">
        <v>0.9</v>
      </c>
      <c r="N454" s="33">
        <v>2.1</v>
      </c>
      <c r="O454" s="7">
        <v>14753</v>
      </c>
      <c r="P454" s="36">
        <v>476</v>
      </c>
      <c r="Q454" s="39">
        <f>O454/B454</f>
        <v>0.59384937406915428</v>
      </c>
      <c r="R454" s="60">
        <f>C454/$C$2</f>
        <v>0.53400000000000003</v>
      </c>
      <c r="S454" s="61">
        <f>(C454*D454)/1000</f>
        <v>257.12099999999998</v>
      </c>
      <c r="T454" s="62">
        <f t="shared" si="75"/>
        <v>0.61219285714285709</v>
      </c>
      <c r="U454" s="63">
        <f>(C454*G454)/1000</f>
        <v>309.18599999999998</v>
      </c>
      <c r="V454" s="62">
        <f t="shared" si="76"/>
        <v>0.58892571428571427</v>
      </c>
    </row>
    <row r="455" spans="1:24" ht="14.25" thickTop="1" thickBot="1" x14ac:dyDescent="0.25">
      <c r="A455" s="9" t="s">
        <v>122</v>
      </c>
      <c r="B455" s="30">
        <f>SUM(B443:B454)</f>
        <v>309972</v>
      </c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40">
        <f>SUM(O443:O454)</f>
        <v>104244</v>
      </c>
      <c r="P455" s="40">
        <f>SUM(P443:P454)</f>
        <v>3425</v>
      </c>
      <c r="Q455" s="27"/>
      <c r="R455" s="64"/>
      <c r="S455" s="65"/>
      <c r="T455" s="66"/>
      <c r="U455" s="67"/>
      <c r="V455" s="66"/>
      <c r="X455" s="41"/>
    </row>
    <row r="456" spans="1:24" ht="14.25" thickTop="1" thickBot="1" x14ac:dyDescent="0.25">
      <c r="A456" s="19" t="s">
        <v>123</v>
      </c>
      <c r="B456" s="12">
        <f t="shared" ref="B456:K456" si="77">AVERAGE(B443:B454)</f>
        <v>25831</v>
      </c>
      <c r="C456" s="12">
        <f t="shared" si="77"/>
        <v>850.72850000000005</v>
      </c>
      <c r="D456" s="12">
        <f t="shared" si="77"/>
        <v>259.84999999999997</v>
      </c>
      <c r="E456" s="12">
        <f t="shared" si="77"/>
        <v>12.383333333333333</v>
      </c>
      <c r="F456" s="35">
        <f>AVERAGE(F443:F454)</f>
        <v>0.95000000000000007</v>
      </c>
      <c r="G456" s="12">
        <f>AVERAGE(G443:G454)</f>
        <v>314.41666666666669</v>
      </c>
      <c r="H456" s="12">
        <f>AVERAGE(H443:H454)</f>
        <v>18.5</v>
      </c>
      <c r="I456" s="35">
        <f>AVERAGE(I443:I454)</f>
        <v>0.94166666666666654</v>
      </c>
      <c r="J456" s="12">
        <f t="shared" si="77"/>
        <v>611.16666666666663</v>
      </c>
      <c r="K456" s="12">
        <f t="shared" si="77"/>
        <v>55.666666666666664</v>
      </c>
      <c r="L456" s="35">
        <f>AVERAGE(L443:L454)</f>
        <v>0.90749999999999986</v>
      </c>
      <c r="M456" s="12">
        <f t="shared" ref="M456:N456" si="78">AVERAGE(M443:M454)</f>
        <v>0.99166666666666681</v>
      </c>
      <c r="N456" s="12">
        <f t="shared" si="78"/>
        <v>2.9583333333333335</v>
      </c>
      <c r="O456" s="15">
        <f>AVERAGE(O443:O454)</f>
        <v>9476.7272727272721</v>
      </c>
      <c r="P456" s="12">
        <f>AVERAGE(P443:P454)</f>
        <v>311.36363636363637</v>
      </c>
      <c r="Q456" s="12">
        <f>AVERAGE(Q443:Q454)</f>
        <v>0.37307259750201643</v>
      </c>
      <c r="R456" s="68">
        <f>C456/$C$2</f>
        <v>0.56715233333333337</v>
      </c>
      <c r="S456" s="69">
        <f>(C456*D456)/1000</f>
        <v>221.06180072499998</v>
      </c>
      <c r="T456" s="70">
        <f t="shared" si="75"/>
        <v>0.52633762077380952</v>
      </c>
      <c r="U456" s="71">
        <f>(C456*G456)/1000</f>
        <v>267.48321920833337</v>
      </c>
      <c r="V456" s="70">
        <f t="shared" si="76"/>
        <v>0.5094918461111112</v>
      </c>
    </row>
    <row r="457" spans="1:24" ht="13.5" thickTop="1" x14ac:dyDescent="0.2"/>
  </sheetData>
  <phoneticPr fontId="0" type="noConversion"/>
  <conditionalFormatting sqref="E443:E454 E425:E436 E407:E418 E389:E400 E371:E382 E353:E364 E335:E346 E317:E328 E299:E310 E281:E292 E263:E274 E245:E256 E227:E238 E209:E220 E191:E202 E172:E183 E153:E164 E135:E146 E117:E128 E99:E110 E81:E92 E62:E73 E44:E55 E25:E36 E6:E17">
    <cfRule type="cellIs" dxfId="20" priority="25" operator="greaterThan">
      <formula>35</formula>
    </cfRule>
  </conditionalFormatting>
  <conditionalFormatting sqref="H443:H454 H425:H436 H407:H418 H389:H400 H371:H382 H353:H364 H335:H346 H317:H328 H299:H310 H281:H292 H263:H274 H245:H256 H227:H238 H209:H220 H191:H202 H172:H183 H153:H164 H135:H146 H117:H128 H99:H110 H81:H92 H62:H73 H44:H55 H25:H36 H6:H17">
    <cfRule type="cellIs" dxfId="19" priority="24" operator="greaterThan">
      <formula>25</formula>
    </cfRule>
  </conditionalFormatting>
  <conditionalFormatting sqref="K443:K454 K425:K436 K407:K418 K389:K400 K371:K382 K353:K364 K335:K346 K317:K328 K299:K310 K281:K292 K263:K274 K245:K256 K227:K238 K209:K220 K191:K202 K172:K183 K153:K164 K135:K146 K117:K128 K99:K110 K81:K92 K62:K73 K44:K55 K25:K36 K6:K17">
    <cfRule type="cellIs" dxfId="18" priority="23" operator="greaterThan">
      <formula>125</formula>
    </cfRule>
  </conditionalFormatting>
  <conditionalFormatting sqref="T443:T454 V443:V454 R443:R454">
    <cfRule type="cellIs" dxfId="15" priority="16" operator="between">
      <formula>80%</formula>
      <formula>200%</formula>
    </cfRule>
  </conditionalFormatting>
  <conditionalFormatting sqref="T456 V456 R456">
    <cfRule type="cellIs" dxfId="14" priority="15" operator="between">
      <formula>80%</formula>
      <formula>200%</formula>
    </cfRule>
  </conditionalFormatting>
  <conditionalFormatting sqref="T425:T436 V425:V436 R425:R436">
    <cfRule type="cellIs" dxfId="13" priority="14" operator="between">
      <formula>80%</formula>
      <formula>200%</formula>
    </cfRule>
  </conditionalFormatting>
  <conditionalFormatting sqref="T438 V438 R438">
    <cfRule type="cellIs" dxfId="12" priority="13" operator="between">
      <formula>80%</formula>
      <formula>200%</formula>
    </cfRule>
  </conditionalFormatting>
  <conditionalFormatting sqref="T407:T418 V407:V418 R407:R418">
    <cfRule type="cellIs" dxfId="11" priority="12" operator="between">
      <formula>80%</formula>
      <formula>200%</formula>
    </cfRule>
  </conditionalFormatting>
  <conditionalFormatting sqref="T420 V420 R420">
    <cfRule type="cellIs" dxfId="10" priority="11" operator="between">
      <formula>80%</formula>
      <formula>200%</formula>
    </cfRule>
  </conditionalFormatting>
  <conditionalFormatting sqref="T389:T400 V389:V400 R389:R400">
    <cfRule type="cellIs" dxfId="9" priority="10" operator="between">
      <formula>80%</formula>
      <formula>200%</formula>
    </cfRule>
  </conditionalFormatting>
  <conditionalFormatting sqref="T402 V402 R402">
    <cfRule type="cellIs" dxfId="8" priority="9" operator="between">
      <formula>80%</formula>
      <formula>200%</formula>
    </cfRule>
  </conditionalFormatting>
  <conditionalFormatting sqref="T371:T382 V371:V382 R371:R382">
    <cfRule type="cellIs" dxfId="7" priority="8" operator="between">
      <formula>80%</formula>
      <formula>200%</formula>
    </cfRule>
  </conditionalFormatting>
  <conditionalFormatting sqref="T384 V384 R384">
    <cfRule type="cellIs" dxfId="6" priority="7" operator="between">
      <formula>80%</formula>
      <formula>200%</formula>
    </cfRule>
  </conditionalFormatting>
  <conditionalFormatting sqref="T353:T364 V353:V364 R353:R364">
    <cfRule type="cellIs" dxfId="5" priority="6" operator="between">
      <formula>80%</formula>
      <formula>200%</formula>
    </cfRule>
  </conditionalFormatting>
  <conditionalFormatting sqref="T366 V366 R366">
    <cfRule type="cellIs" dxfId="4" priority="5" operator="between">
      <formula>80%</formula>
      <formula>200%</formula>
    </cfRule>
  </conditionalFormatting>
  <conditionalFormatting sqref="T335:T346 V335:V346 R335:R346">
    <cfRule type="cellIs" dxfId="3" priority="4" operator="between">
      <formula>80%</formula>
      <formula>200%</formula>
    </cfRule>
  </conditionalFormatting>
  <conditionalFormatting sqref="T348 V348 R348">
    <cfRule type="cellIs" dxfId="2" priority="3" operator="between">
      <formula>80%</formula>
      <formula>200%</formula>
    </cfRule>
  </conditionalFormatting>
  <conditionalFormatting sqref="T317:T328 V317:V328 R317:R328">
    <cfRule type="cellIs" dxfId="1" priority="2" operator="between">
      <formula>80%</formula>
      <formula>200%</formula>
    </cfRule>
  </conditionalFormatting>
  <conditionalFormatting sqref="T330 V330 R330">
    <cfRule type="cellIs" dxfId="0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27559055118110237" bottom="0.98425196850393704" header="0.51181102362204722" footer="0.51181102362204722"/>
  <pageSetup paperSize="9" scale="68" orientation="landscape" horizontalDpi="360" verticalDpi="360" r:id="rId1"/>
  <headerFooter alignWithMargins="0"/>
  <rowBreaks count="2" manualBreakCount="2">
    <brk id="58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Sénia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Xavi López Casals</cp:lastModifiedBy>
  <cp:revision/>
  <dcterms:created xsi:type="dcterms:W3CDTF">2000-01-04T10:17:18Z</dcterms:created>
  <dcterms:modified xsi:type="dcterms:W3CDTF">2022-05-02T11:00:00Z</dcterms:modified>
  <cp:category/>
  <cp:contentStatus/>
</cp:coreProperties>
</file>