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61" documentId="11_B65CFF389D2E0C5291BFEFF29F02A9D1DF27436D" xr6:coauthVersionLast="47" xr6:coauthVersionMax="47" xr10:uidLastSave="{F5CC2AA8-68F9-4CD0-BADD-80999D952030}"/>
  <bookViews>
    <workbookView xWindow="-120" yWindow="-120" windowWidth="29040" windowHeight="15840" xr2:uid="{00000000-000D-0000-FFFF-FFFF00000000}"/>
  </bookViews>
  <sheets>
    <sheet name="la Gale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2" i="1" l="1"/>
  <c r="Q92" i="1" s="1"/>
  <c r="N92" i="1"/>
  <c r="O92" i="1" s="1"/>
  <c r="M92" i="1"/>
  <c r="P91" i="1"/>
  <c r="Q91" i="1" s="1"/>
  <c r="N91" i="1"/>
  <c r="O91" i="1" s="1"/>
  <c r="M91" i="1"/>
  <c r="P90" i="1"/>
  <c r="Q90" i="1" s="1"/>
  <c r="N90" i="1"/>
  <c r="O90" i="1" s="1"/>
  <c r="M90" i="1"/>
  <c r="P89" i="1"/>
  <c r="Q89" i="1" s="1"/>
  <c r="N89" i="1"/>
  <c r="O89" i="1" s="1"/>
  <c r="M89" i="1"/>
  <c r="P88" i="1"/>
  <c r="Q88" i="1" s="1"/>
  <c r="N88" i="1"/>
  <c r="O88" i="1" s="1"/>
  <c r="M88" i="1"/>
  <c r="P87" i="1"/>
  <c r="Q87" i="1" s="1"/>
  <c r="N87" i="1"/>
  <c r="O87" i="1" s="1"/>
  <c r="M87" i="1"/>
  <c r="P86" i="1"/>
  <c r="Q86" i="1" s="1"/>
  <c r="N86" i="1"/>
  <c r="O86" i="1" s="1"/>
  <c r="M86" i="1"/>
  <c r="P85" i="1"/>
  <c r="Q85" i="1" s="1"/>
  <c r="N85" i="1"/>
  <c r="O85" i="1" s="1"/>
  <c r="M85" i="1"/>
  <c r="P84" i="1"/>
  <c r="Q84" i="1" s="1"/>
  <c r="N84" i="1"/>
  <c r="O84" i="1" s="1"/>
  <c r="M84" i="1"/>
  <c r="P83" i="1"/>
  <c r="Q83" i="1" s="1"/>
  <c r="N83" i="1"/>
  <c r="O83" i="1" s="1"/>
  <c r="M83" i="1"/>
  <c r="P82" i="1"/>
  <c r="Q82" i="1" s="1"/>
  <c r="N82" i="1"/>
  <c r="O82" i="1" s="1"/>
  <c r="M82" i="1"/>
  <c r="P81" i="1"/>
  <c r="Q81" i="1" s="1"/>
  <c r="N81" i="1"/>
  <c r="O81" i="1" s="1"/>
  <c r="M81" i="1"/>
  <c r="P128" i="1"/>
  <c r="Q128" i="1" s="1"/>
  <c r="N128" i="1"/>
  <c r="O128" i="1" s="1"/>
  <c r="M128" i="1"/>
  <c r="P127" i="1"/>
  <c r="Q127" i="1" s="1"/>
  <c r="N127" i="1"/>
  <c r="O127" i="1" s="1"/>
  <c r="M127" i="1"/>
  <c r="P126" i="1"/>
  <c r="Q126" i="1" s="1"/>
  <c r="N126" i="1"/>
  <c r="O126" i="1" s="1"/>
  <c r="M126" i="1"/>
  <c r="P125" i="1"/>
  <c r="Q125" i="1" s="1"/>
  <c r="N125" i="1"/>
  <c r="O125" i="1" s="1"/>
  <c r="M125" i="1"/>
  <c r="P124" i="1"/>
  <c r="Q124" i="1" s="1"/>
  <c r="N124" i="1"/>
  <c r="O124" i="1" s="1"/>
  <c r="M124" i="1"/>
  <c r="P123" i="1"/>
  <c r="Q123" i="1" s="1"/>
  <c r="N123" i="1"/>
  <c r="O123" i="1" s="1"/>
  <c r="M123" i="1"/>
  <c r="P122" i="1"/>
  <c r="Q122" i="1" s="1"/>
  <c r="N122" i="1"/>
  <c r="O122" i="1" s="1"/>
  <c r="M122" i="1"/>
  <c r="P121" i="1"/>
  <c r="Q121" i="1" s="1"/>
  <c r="N121" i="1"/>
  <c r="O121" i="1" s="1"/>
  <c r="M121" i="1"/>
  <c r="P120" i="1"/>
  <c r="Q120" i="1" s="1"/>
  <c r="N120" i="1"/>
  <c r="O120" i="1" s="1"/>
  <c r="M120" i="1"/>
  <c r="P119" i="1"/>
  <c r="Q119" i="1" s="1"/>
  <c r="N119" i="1"/>
  <c r="O119" i="1" s="1"/>
  <c r="M119" i="1"/>
  <c r="P118" i="1"/>
  <c r="Q118" i="1" s="1"/>
  <c r="N118" i="1"/>
  <c r="O118" i="1" s="1"/>
  <c r="M118" i="1"/>
  <c r="P117" i="1"/>
  <c r="Q117" i="1" s="1"/>
  <c r="N117" i="1"/>
  <c r="O117" i="1" s="1"/>
  <c r="M117" i="1"/>
  <c r="P20" i="1"/>
  <c r="Q20" i="1" s="1"/>
  <c r="N20" i="1"/>
  <c r="O20" i="1" s="1"/>
  <c r="M20" i="1"/>
  <c r="P19" i="1"/>
  <c r="Q19" i="1" s="1"/>
  <c r="N19" i="1"/>
  <c r="O19" i="1" s="1"/>
  <c r="M19" i="1"/>
  <c r="P18" i="1"/>
  <c r="Q18" i="1" s="1"/>
  <c r="N18" i="1"/>
  <c r="O18" i="1" s="1"/>
  <c r="M18" i="1"/>
  <c r="P17" i="1"/>
  <c r="Q17" i="1" s="1"/>
  <c r="N17" i="1"/>
  <c r="O17" i="1" s="1"/>
  <c r="M17" i="1"/>
  <c r="P16" i="1"/>
  <c r="Q16" i="1" s="1"/>
  <c r="N16" i="1"/>
  <c r="O16" i="1" s="1"/>
  <c r="M16" i="1"/>
  <c r="P15" i="1"/>
  <c r="Q15" i="1" s="1"/>
  <c r="N15" i="1"/>
  <c r="O15" i="1" s="1"/>
  <c r="M15" i="1"/>
  <c r="P14" i="1"/>
  <c r="Q14" i="1" s="1"/>
  <c r="N14" i="1"/>
  <c r="O14" i="1" s="1"/>
  <c r="M14" i="1"/>
  <c r="P13" i="1"/>
  <c r="Q13" i="1" s="1"/>
  <c r="N13" i="1"/>
  <c r="O13" i="1" s="1"/>
  <c r="M13" i="1"/>
  <c r="P12" i="1"/>
  <c r="Q12" i="1" s="1"/>
  <c r="N12" i="1"/>
  <c r="O12" i="1" s="1"/>
  <c r="M12" i="1"/>
  <c r="P11" i="1"/>
  <c r="Q11" i="1" s="1"/>
  <c r="N11" i="1"/>
  <c r="O11" i="1" s="1"/>
  <c r="M11" i="1"/>
  <c r="P10" i="1"/>
  <c r="Q10" i="1" s="1"/>
  <c r="N10" i="1"/>
  <c r="O10" i="1" s="1"/>
  <c r="M10" i="1"/>
  <c r="P9" i="1"/>
  <c r="Q9" i="1" s="1"/>
  <c r="N9" i="1"/>
  <c r="O9" i="1" s="1"/>
  <c r="M9" i="1"/>
  <c r="P38" i="1"/>
  <c r="Q38" i="1" s="1"/>
  <c r="O38" i="1"/>
  <c r="N38" i="1"/>
  <c r="M38" i="1"/>
  <c r="P37" i="1"/>
  <c r="Q37" i="1" s="1"/>
  <c r="N37" i="1"/>
  <c r="O37" i="1" s="1"/>
  <c r="M37" i="1"/>
  <c r="P36" i="1"/>
  <c r="Q36" i="1" s="1"/>
  <c r="N36" i="1"/>
  <c r="O36" i="1" s="1"/>
  <c r="M36" i="1"/>
  <c r="P35" i="1"/>
  <c r="Q35" i="1" s="1"/>
  <c r="N35" i="1"/>
  <c r="O35" i="1" s="1"/>
  <c r="M35" i="1"/>
  <c r="P34" i="1"/>
  <c r="Q34" i="1" s="1"/>
  <c r="N34" i="1"/>
  <c r="O34" i="1" s="1"/>
  <c r="M34" i="1"/>
  <c r="P33" i="1"/>
  <c r="Q33" i="1" s="1"/>
  <c r="N33" i="1"/>
  <c r="O33" i="1" s="1"/>
  <c r="M33" i="1"/>
  <c r="P32" i="1"/>
  <c r="Q32" i="1" s="1"/>
  <c r="N32" i="1"/>
  <c r="O32" i="1" s="1"/>
  <c r="M32" i="1"/>
  <c r="P31" i="1"/>
  <c r="Q31" i="1" s="1"/>
  <c r="N31" i="1"/>
  <c r="O31" i="1" s="1"/>
  <c r="M31" i="1"/>
  <c r="P30" i="1"/>
  <c r="Q30" i="1" s="1"/>
  <c r="N30" i="1"/>
  <c r="O30" i="1" s="1"/>
  <c r="M30" i="1"/>
  <c r="P29" i="1"/>
  <c r="Q29" i="1" s="1"/>
  <c r="N29" i="1"/>
  <c r="O29" i="1" s="1"/>
  <c r="M29" i="1"/>
  <c r="P28" i="1"/>
  <c r="Q28" i="1" s="1"/>
  <c r="N28" i="1"/>
  <c r="O28" i="1" s="1"/>
  <c r="M28" i="1"/>
  <c r="P27" i="1"/>
  <c r="Q27" i="1" s="1"/>
  <c r="N27" i="1"/>
  <c r="O27" i="1" s="1"/>
  <c r="M27" i="1"/>
  <c r="P56" i="1"/>
  <c r="Q56" i="1" s="1"/>
  <c r="N56" i="1"/>
  <c r="O56" i="1" s="1"/>
  <c r="M56" i="1"/>
  <c r="P55" i="1"/>
  <c r="Q55" i="1" s="1"/>
  <c r="N55" i="1"/>
  <c r="O55" i="1" s="1"/>
  <c r="M55" i="1"/>
  <c r="P54" i="1"/>
  <c r="Q54" i="1" s="1"/>
  <c r="N54" i="1"/>
  <c r="O54" i="1" s="1"/>
  <c r="M54" i="1"/>
  <c r="P53" i="1"/>
  <c r="Q53" i="1" s="1"/>
  <c r="N53" i="1"/>
  <c r="O53" i="1" s="1"/>
  <c r="M53" i="1"/>
  <c r="P52" i="1"/>
  <c r="Q52" i="1" s="1"/>
  <c r="N52" i="1"/>
  <c r="O52" i="1" s="1"/>
  <c r="M52" i="1"/>
  <c r="P51" i="1"/>
  <c r="Q51" i="1" s="1"/>
  <c r="N51" i="1"/>
  <c r="O51" i="1" s="1"/>
  <c r="M51" i="1"/>
  <c r="P50" i="1"/>
  <c r="Q50" i="1" s="1"/>
  <c r="N50" i="1"/>
  <c r="O50" i="1" s="1"/>
  <c r="M50" i="1"/>
  <c r="P49" i="1"/>
  <c r="Q49" i="1" s="1"/>
  <c r="N49" i="1"/>
  <c r="O49" i="1" s="1"/>
  <c r="M49" i="1"/>
  <c r="P48" i="1"/>
  <c r="Q48" i="1" s="1"/>
  <c r="N48" i="1"/>
  <c r="O48" i="1" s="1"/>
  <c r="M48" i="1"/>
  <c r="P47" i="1"/>
  <c r="Q47" i="1" s="1"/>
  <c r="N47" i="1"/>
  <c r="O47" i="1" s="1"/>
  <c r="M47" i="1"/>
  <c r="P46" i="1"/>
  <c r="Q46" i="1" s="1"/>
  <c r="N46" i="1"/>
  <c r="O46" i="1" s="1"/>
  <c r="M46" i="1"/>
  <c r="P45" i="1"/>
  <c r="Q45" i="1" s="1"/>
  <c r="N45" i="1"/>
  <c r="O45" i="1" s="1"/>
  <c r="M45" i="1"/>
  <c r="P74" i="1"/>
  <c r="Q74" i="1" s="1"/>
  <c r="N74" i="1"/>
  <c r="O74" i="1" s="1"/>
  <c r="M74" i="1"/>
  <c r="P73" i="1"/>
  <c r="Q73" i="1" s="1"/>
  <c r="N73" i="1"/>
  <c r="O73" i="1" s="1"/>
  <c r="M73" i="1"/>
  <c r="P72" i="1"/>
  <c r="Q72" i="1" s="1"/>
  <c r="N72" i="1"/>
  <c r="O72" i="1" s="1"/>
  <c r="M72" i="1"/>
  <c r="P71" i="1"/>
  <c r="Q71" i="1" s="1"/>
  <c r="N71" i="1"/>
  <c r="O71" i="1" s="1"/>
  <c r="M71" i="1"/>
  <c r="P70" i="1"/>
  <c r="Q70" i="1" s="1"/>
  <c r="N70" i="1"/>
  <c r="O70" i="1" s="1"/>
  <c r="M70" i="1"/>
  <c r="P69" i="1"/>
  <c r="Q69" i="1" s="1"/>
  <c r="N69" i="1"/>
  <c r="O69" i="1" s="1"/>
  <c r="M69" i="1"/>
  <c r="P68" i="1"/>
  <c r="Q68" i="1" s="1"/>
  <c r="N68" i="1"/>
  <c r="O68" i="1" s="1"/>
  <c r="M68" i="1"/>
  <c r="P67" i="1"/>
  <c r="Q67" i="1" s="1"/>
  <c r="N67" i="1"/>
  <c r="O67" i="1" s="1"/>
  <c r="M67" i="1"/>
  <c r="P66" i="1"/>
  <c r="Q66" i="1" s="1"/>
  <c r="N66" i="1"/>
  <c r="O66" i="1" s="1"/>
  <c r="M66" i="1"/>
  <c r="P65" i="1"/>
  <c r="Q65" i="1" s="1"/>
  <c r="N65" i="1"/>
  <c r="O65" i="1" s="1"/>
  <c r="M65" i="1"/>
  <c r="P64" i="1"/>
  <c r="Q64" i="1" s="1"/>
  <c r="N64" i="1"/>
  <c r="O64" i="1" s="1"/>
  <c r="M64" i="1"/>
  <c r="P63" i="1"/>
  <c r="Q63" i="1" s="1"/>
  <c r="N63" i="1"/>
  <c r="O63" i="1" s="1"/>
  <c r="M63" i="1"/>
  <c r="P110" i="1"/>
  <c r="Q110" i="1" s="1"/>
  <c r="N110" i="1"/>
  <c r="O110" i="1" s="1"/>
  <c r="M110" i="1"/>
  <c r="P108" i="1"/>
  <c r="Q108" i="1" s="1"/>
  <c r="N108" i="1"/>
  <c r="O108" i="1" s="1"/>
  <c r="M108" i="1"/>
  <c r="P107" i="1"/>
  <c r="Q107" i="1" s="1"/>
  <c r="N107" i="1"/>
  <c r="O107" i="1" s="1"/>
  <c r="M107" i="1"/>
  <c r="P106" i="1"/>
  <c r="Q106" i="1" s="1"/>
  <c r="N106" i="1"/>
  <c r="O106" i="1" s="1"/>
  <c r="M106" i="1"/>
  <c r="P105" i="1"/>
  <c r="Q105" i="1" s="1"/>
  <c r="N105" i="1"/>
  <c r="O105" i="1" s="1"/>
  <c r="M105" i="1"/>
  <c r="P104" i="1"/>
  <c r="Q104" i="1" s="1"/>
  <c r="N104" i="1"/>
  <c r="O104" i="1" s="1"/>
  <c r="M104" i="1"/>
  <c r="P103" i="1"/>
  <c r="Q103" i="1" s="1"/>
  <c r="N103" i="1"/>
  <c r="O103" i="1" s="1"/>
  <c r="M103" i="1"/>
  <c r="P102" i="1"/>
  <c r="Q102" i="1" s="1"/>
  <c r="N102" i="1"/>
  <c r="O102" i="1" s="1"/>
  <c r="M102" i="1"/>
  <c r="P101" i="1"/>
  <c r="Q101" i="1" s="1"/>
  <c r="N101" i="1"/>
  <c r="O101" i="1" s="1"/>
  <c r="M101" i="1"/>
  <c r="P100" i="1"/>
  <c r="Q100" i="1" s="1"/>
  <c r="N100" i="1"/>
  <c r="O100" i="1" s="1"/>
  <c r="M100" i="1"/>
  <c r="P99" i="1"/>
  <c r="Q99" i="1" s="1"/>
  <c r="N99" i="1"/>
  <c r="O99" i="1" s="1"/>
  <c r="M99" i="1"/>
  <c r="P136" i="1"/>
  <c r="Q136" i="1" s="1"/>
  <c r="P137" i="1"/>
  <c r="Q137" i="1" s="1"/>
  <c r="P138" i="1"/>
  <c r="Q138" i="1" s="1"/>
  <c r="P139" i="1"/>
  <c r="Q139" i="1"/>
  <c r="P140" i="1"/>
  <c r="Q140" i="1" s="1"/>
  <c r="P141" i="1"/>
  <c r="Q141" i="1" s="1"/>
  <c r="P142" i="1"/>
  <c r="Q142" i="1" s="1"/>
  <c r="P143" i="1"/>
  <c r="Q143" i="1"/>
  <c r="P144" i="1"/>
  <c r="Q144" i="1" s="1"/>
  <c r="P145" i="1"/>
  <c r="Q145" i="1"/>
  <c r="P146" i="1"/>
  <c r="Q146" i="1" s="1"/>
  <c r="P135" i="1"/>
  <c r="Q135" i="1" s="1"/>
  <c r="N136" i="1"/>
  <c r="O136" i="1" s="1"/>
  <c r="N137" i="1"/>
  <c r="O137" i="1"/>
  <c r="N138" i="1"/>
  <c r="O138" i="1" s="1"/>
  <c r="N139" i="1"/>
  <c r="O139" i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35" i="1"/>
  <c r="O135" i="1" s="1"/>
  <c r="M136" i="1"/>
  <c r="M137" i="1"/>
  <c r="M138" i="1"/>
  <c r="M139" i="1"/>
  <c r="M140" i="1"/>
  <c r="M141" i="1"/>
  <c r="M142" i="1"/>
  <c r="M143" i="1"/>
  <c r="M144" i="1"/>
  <c r="M145" i="1"/>
  <c r="M146" i="1"/>
  <c r="M135" i="1"/>
  <c r="I148" i="1" l="1"/>
  <c r="L148" i="1"/>
  <c r="F148" i="1"/>
  <c r="H148" i="1"/>
  <c r="G148" i="1"/>
  <c r="K148" i="1"/>
  <c r="J148" i="1"/>
  <c r="E148" i="1"/>
  <c r="D148" i="1"/>
  <c r="C148" i="1"/>
  <c r="B148" i="1"/>
  <c r="B147" i="1"/>
  <c r="I130" i="1"/>
  <c r="L130" i="1"/>
  <c r="F130" i="1"/>
  <c r="H130" i="1"/>
  <c r="G130" i="1"/>
  <c r="K130" i="1"/>
  <c r="J130" i="1"/>
  <c r="E130" i="1"/>
  <c r="D130" i="1"/>
  <c r="B130" i="1"/>
  <c r="B129" i="1"/>
  <c r="C130" i="1"/>
  <c r="C109" i="1"/>
  <c r="I63" i="1"/>
  <c r="I64" i="1"/>
  <c r="I65" i="1"/>
  <c r="I66" i="1"/>
  <c r="L63" i="1"/>
  <c r="L64" i="1"/>
  <c r="L65" i="1"/>
  <c r="L66" i="1"/>
  <c r="F63" i="1"/>
  <c r="F64" i="1"/>
  <c r="F65" i="1"/>
  <c r="F66" i="1"/>
  <c r="H112" i="1"/>
  <c r="G112" i="1"/>
  <c r="K112" i="1"/>
  <c r="J112" i="1"/>
  <c r="E112" i="1"/>
  <c r="D112" i="1"/>
  <c r="B112" i="1"/>
  <c r="B111" i="1"/>
  <c r="I112" i="1"/>
  <c r="L112" i="1"/>
  <c r="F112" i="1"/>
  <c r="F82" i="1"/>
  <c r="L82" i="1"/>
  <c r="I82" i="1"/>
  <c r="F83" i="1"/>
  <c r="L83" i="1"/>
  <c r="I83" i="1"/>
  <c r="F84" i="1"/>
  <c r="L84" i="1"/>
  <c r="I84" i="1"/>
  <c r="F85" i="1"/>
  <c r="L85" i="1"/>
  <c r="I85" i="1"/>
  <c r="F88" i="1"/>
  <c r="L88" i="1"/>
  <c r="I88" i="1"/>
  <c r="F89" i="1"/>
  <c r="L89" i="1"/>
  <c r="I89" i="1"/>
  <c r="F90" i="1"/>
  <c r="L90" i="1"/>
  <c r="I90" i="1"/>
  <c r="F91" i="1"/>
  <c r="L91" i="1"/>
  <c r="I91" i="1"/>
  <c r="F92" i="1"/>
  <c r="L92" i="1"/>
  <c r="I92" i="1"/>
  <c r="I81" i="1"/>
  <c r="L81" i="1"/>
  <c r="F81" i="1"/>
  <c r="H94" i="1"/>
  <c r="G94" i="1"/>
  <c r="K94" i="1"/>
  <c r="J94" i="1"/>
  <c r="E94" i="1"/>
  <c r="D94" i="1"/>
  <c r="C94" i="1"/>
  <c r="B94" i="1"/>
  <c r="B93" i="1"/>
  <c r="F70" i="1"/>
  <c r="L70" i="1"/>
  <c r="I70" i="1"/>
  <c r="F71" i="1"/>
  <c r="L71" i="1"/>
  <c r="I71" i="1"/>
  <c r="F72" i="1"/>
  <c r="L72" i="1"/>
  <c r="I72" i="1"/>
  <c r="F73" i="1"/>
  <c r="L73" i="1"/>
  <c r="I73" i="1"/>
  <c r="F74" i="1"/>
  <c r="L74" i="1"/>
  <c r="I74" i="1"/>
  <c r="I69" i="1"/>
  <c r="L69" i="1"/>
  <c r="F69" i="1"/>
  <c r="L68" i="1"/>
  <c r="I68" i="1"/>
  <c r="I67" i="1"/>
  <c r="L67" i="1"/>
  <c r="F67" i="1"/>
  <c r="F68" i="1"/>
  <c r="H76" i="1"/>
  <c r="K76" i="1"/>
  <c r="E76" i="1"/>
  <c r="G76" i="1"/>
  <c r="J76" i="1"/>
  <c r="D76" i="1"/>
  <c r="C76" i="1"/>
  <c r="B76" i="1"/>
  <c r="B75" i="1"/>
  <c r="I58" i="1"/>
  <c r="L58" i="1"/>
  <c r="F58" i="1"/>
  <c r="H58" i="1"/>
  <c r="K58" i="1"/>
  <c r="E58" i="1"/>
  <c r="G58" i="1"/>
  <c r="J58" i="1"/>
  <c r="D58" i="1"/>
  <c r="C58" i="1"/>
  <c r="B58" i="1"/>
  <c r="B57" i="1"/>
  <c r="I40" i="1"/>
  <c r="L40" i="1"/>
  <c r="F40" i="1"/>
  <c r="H40" i="1"/>
  <c r="K40" i="1"/>
  <c r="E40" i="1"/>
  <c r="G40" i="1"/>
  <c r="J40" i="1"/>
  <c r="D40" i="1"/>
  <c r="C40" i="1"/>
  <c r="B40" i="1"/>
  <c r="B39" i="1"/>
  <c r="G22" i="1"/>
  <c r="J22" i="1"/>
  <c r="D22" i="1"/>
  <c r="C22" i="1"/>
  <c r="B22" i="1"/>
  <c r="B21" i="1"/>
  <c r="P58" i="1" l="1"/>
  <c r="Q58" i="1" s="1"/>
  <c r="N58" i="1"/>
  <c r="O58" i="1" s="1"/>
  <c r="M58" i="1"/>
  <c r="P148" i="1"/>
  <c r="Q148" i="1" s="1"/>
  <c r="N148" i="1"/>
  <c r="O148" i="1" s="1"/>
  <c r="M148" i="1"/>
  <c r="P109" i="1"/>
  <c r="Q109" i="1" s="1"/>
  <c r="N109" i="1"/>
  <c r="O109" i="1" s="1"/>
  <c r="M109" i="1"/>
  <c r="P94" i="1"/>
  <c r="Q94" i="1" s="1"/>
  <c r="N94" i="1"/>
  <c r="O94" i="1" s="1"/>
  <c r="M94" i="1"/>
  <c r="P130" i="1"/>
  <c r="Q130" i="1" s="1"/>
  <c r="N130" i="1"/>
  <c r="O130" i="1" s="1"/>
  <c r="M130" i="1"/>
  <c r="N76" i="1"/>
  <c r="O76" i="1" s="1"/>
  <c r="P76" i="1"/>
  <c r="Q76" i="1" s="1"/>
  <c r="M76" i="1"/>
  <c r="P22" i="1"/>
  <c r="Q22" i="1" s="1"/>
  <c r="N22" i="1"/>
  <c r="O22" i="1" s="1"/>
  <c r="M22" i="1"/>
  <c r="N40" i="1"/>
  <c r="O40" i="1" s="1"/>
  <c r="M40" i="1"/>
  <c r="P40" i="1"/>
  <c r="Q40" i="1" s="1"/>
  <c r="C112" i="1"/>
  <c r="L94" i="1"/>
  <c r="F94" i="1"/>
  <c r="F76" i="1"/>
  <c r="I94" i="1"/>
  <c r="L76" i="1"/>
  <c r="I76" i="1"/>
  <c r="P112" i="1" l="1"/>
  <c r="Q112" i="1" s="1"/>
  <c r="N112" i="1"/>
  <c r="O112" i="1" s="1"/>
  <c r="M112" i="1"/>
</calcChain>
</file>

<file path=xl/sharedStrings.xml><?xml version="1.0" encoding="utf-8"?>
<sst xmlns="http://schemas.openxmlformats.org/spreadsheetml/2006/main" count="386" uniqueCount="66">
  <si>
    <t>LA GALERA</t>
  </si>
  <si>
    <t>cabal disseny</t>
  </si>
  <si>
    <t>MES</t>
  </si>
  <si>
    <t>DBO</t>
  </si>
  <si>
    <t>CARREGA</t>
  </si>
  <si>
    <t>Data</t>
  </si>
  <si>
    <t>Cabal</t>
  </si>
  <si>
    <t>MES Infl.</t>
  </si>
  <si>
    <t>DBO Infl.</t>
  </si>
  <si>
    <t>DQO Infl.</t>
  </si>
  <si>
    <t>(m3/mes)</t>
  </si>
  <si>
    <t>(m3/dia)</t>
  </si>
  <si>
    <t>(mg/l)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</si>
  <si>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</si>
  <si>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</si>
  <si>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</si>
  <si>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</si>
  <si>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</si>
  <si>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</si>
  <si>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</si>
  <si>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</si>
  <si>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</si>
  <si>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</si>
  <si>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</si>
  <si>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</si>
  <si>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Saturació</t>
  </si>
  <si>
    <t xml:space="preserve">Saturacio </t>
  </si>
  <si>
    <t>Saturacio</t>
  </si>
  <si>
    <t>2014</t>
  </si>
  <si>
    <t>MES Kg/dia</t>
  </si>
  <si>
    <t>MES %</t>
  </si>
  <si>
    <t>DBO5 Kg/dia</t>
  </si>
  <si>
    <t>DBO5 %</t>
  </si>
  <si>
    <t>TOTAL14</t>
  </si>
  <si>
    <t>MITJA14</t>
  </si>
  <si>
    <t>MES Afl.</t>
  </si>
  <si>
    <t>MES Filtr.</t>
  </si>
  <si>
    <t>DBO Afl.</t>
  </si>
  <si>
    <t>DBO Filtr.</t>
  </si>
  <si>
    <t>DQO Afl.</t>
  </si>
  <si>
    <t>DQO Filtr.</t>
  </si>
  <si>
    <t>DQO</t>
  </si>
  <si>
    <t>2015</t>
  </si>
  <si>
    <t>%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</si>
  <si>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</si>
  <si>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</si>
  <si>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</si>
  <si>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</si>
  <si>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</si>
  <si>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</si>
  <si>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</si>
  <si>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</si>
  <si>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no correcte</t>
  </si>
  <si>
    <t>2018</t>
  </si>
  <si>
    <t>-</t>
  </si>
  <si>
    <t>TOTAL18</t>
  </si>
  <si>
    <t>MITJA18</t>
  </si>
  <si>
    <t>2019</t>
  </si>
  <si>
    <t>TOTAL19</t>
  </si>
  <si>
    <t>MITJA19</t>
  </si>
  <si>
    <t>2020</t>
  </si>
  <si>
    <t>TOTAL20</t>
  </si>
  <si>
    <t>MITJA20</t>
  </si>
  <si>
    <t>2021</t>
  </si>
  <si>
    <t>TOTAL 21</t>
  </si>
  <si>
    <t>MITJA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</si>
</sst>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9" fontId="2" fillId="0" borderId="3" xfId="0" applyNumberFormat="1" applyFont="1" applyBorder="1" applyAlignment="1">
      <alignment horizontal="center"/>
    </xf>
    <xf numFmtId="0" fontId="0" fillId="4" borderId="0" xfId="0" applyFill="1"/>
    <xf numFmtId="49" fontId="4" fillId="2" borderId="4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left"/>
    </xf>
    <xf numFmtId="3" fontId="4" fillId="5" borderId="6" xfId="0" applyNumberFormat="1" applyFont="1" applyFill="1" applyBorder="1" applyAlignment="1">
      <alignment horizontal="right"/>
    </xf>
    <xf numFmtId="0" fontId="0" fillId="0" borderId="1" xfId="0" applyBorder="1"/>
    <xf numFmtId="0" fontId="1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left"/>
    </xf>
    <xf numFmtId="0" fontId="8" fillId="6" borderId="6" xfId="0" applyFont="1" applyFill="1" applyBorder="1" applyAlignment="1">
      <alignment horizontal="right"/>
    </xf>
    <xf numFmtId="3" fontId="4" fillId="7" borderId="8" xfId="0" applyNumberFormat="1" applyFont="1" applyFill="1" applyBorder="1" applyAlignment="1">
      <alignment horizontal="center"/>
    </xf>
    <xf numFmtId="3" fontId="4" fillId="7" borderId="9" xfId="0" applyNumberFormat="1" applyFont="1" applyFill="1" applyBorder="1" applyAlignment="1">
      <alignment horizontal="center"/>
    </xf>
    <xf numFmtId="3" fontId="4" fillId="7" borderId="10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9" fontId="2" fillId="0" borderId="16" xfId="1" applyFont="1" applyFill="1" applyBorder="1" applyAlignment="1">
      <alignment horizontal="center"/>
    </xf>
    <xf numFmtId="2" fontId="2" fillId="0" borderId="17" xfId="1" applyNumberFormat="1" applyFont="1" applyFill="1" applyBorder="1" applyAlignment="1">
      <alignment horizontal="center"/>
    </xf>
    <xf numFmtId="9" fontId="2" fillId="0" borderId="18" xfId="1" applyFont="1" applyFill="1" applyBorder="1" applyAlignment="1">
      <alignment horizontal="center"/>
    </xf>
    <xf numFmtId="2" fontId="2" fillId="0" borderId="19" xfId="1" applyNumberFormat="1" applyFont="1" applyFill="1" applyBorder="1" applyAlignment="1">
      <alignment horizontal="center"/>
    </xf>
    <xf numFmtId="3" fontId="4" fillId="8" borderId="20" xfId="0" applyNumberFormat="1" applyFont="1" applyFill="1" applyBorder="1" applyAlignment="1">
      <alignment horizontal="center"/>
    </xf>
    <xf numFmtId="3" fontId="4" fillId="8" borderId="21" xfId="0" applyNumberFormat="1" applyFont="1" applyFill="1" applyBorder="1" applyAlignment="1">
      <alignment horizontal="center"/>
    </xf>
    <xf numFmtId="3" fontId="4" fillId="8" borderId="22" xfId="0" applyNumberFormat="1" applyFont="1" applyFill="1" applyBorder="1" applyAlignment="1">
      <alignment horizontal="center"/>
    </xf>
    <xf numFmtId="3" fontId="4" fillId="8" borderId="23" xfId="0" applyNumberFormat="1" applyFont="1" applyFill="1" applyBorder="1" applyAlignment="1">
      <alignment horizontal="center"/>
    </xf>
    <xf numFmtId="9" fontId="2" fillId="0" borderId="24" xfId="1" applyFont="1" applyFill="1" applyBorder="1" applyAlignment="1">
      <alignment horizontal="center"/>
    </xf>
    <xf numFmtId="2" fontId="2" fillId="0" borderId="25" xfId="1" applyNumberFormat="1" applyFont="1" applyFill="1" applyBorder="1" applyAlignment="1">
      <alignment horizontal="center"/>
    </xf>
    <xf numFmtId="9" fontId="2" fillId="0" borderId="26" xfId="1" applyFont="1" applyFill="1" applyBorder="1" applyAlignment="1">
      <alignment horizontal="center"/>
    </xf>
    <xf numFmtId="2" fontId="2" fillId="0" borderId="27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4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9"/>
  <sheetViews>
    <sheetView showGridLines="0" tabSelected="1" topLeftCell="A109" workbookViewId="0">
      <pane xSplit="1" topLeftCell="B1" activePane="topRight" state="frozen"/>
      <selection activeCell="A169" sqref="A169"/>
      <selection pane="topRight" activeCell="D155" sqref="D155"/>
    </sheetView>
  </sheetViews>
  <sheetFormatPr baseColWidth="10" defaultColWidth="15.7109375" defaultRowHeight="12.75" x14ac:dyDescent="0.2"/>
  <cols>
    <col min="1" max="1" width="9.28515625" customWidth="1"/>
    <col min="2" max="4" width="10.7109375" customWidth="1"/>
    <col min="5" max="5" width="10" customWidth="1"/>
    <col min="6" max="6" width="10.85546875" customWidth="1"/>
    <col min="7" max="7" width="10.7109375" customWidth="1"/>
    <col min="8" max="8" width="10.5703125" customWidth="1"/>
    <col min="9" max="9" width="10.42578125" customWidth="1"/>
    <col min="10" max="10" width="10.7109375" customWidth="1"/>
    <col min="11" max="12" width="9.42578125" customWidth="1"/>
  </cols>
  <sheetData>
    <row r="1" spans="1:17" ht="18" x14ac:dyDescent="0.25">
      <c r="A1" s="1"/>
      <c r="B1" s="1"/>
      <c r="C1" s="2" t="s">
        <v>0</v>
      </c>
      <c r="D1" s="1"/>
      <c r="G1" s="4"/>
      <c r="J1" s="3"/>
    </row>
    <row r="2" spans="1:17" x14ac:dyDescent="0.2">
      <c r="A2" s="1"/>
      <c r="B2" s="29" t="s">
        <v>1</v>
      </c>
      <c r="C2" s="29">
        <v>150</v>
      </c>
      <c r="D2" s="30" t="s">
        <v>2</v>
      </c>
      <c r="E2" s="31">
        <v>350</v>
      </c>
      <c r="F2" s="32" t="s">
        <v>3</v>
      </c>
      <c r="G2" s="33">
        <v>350</v>
      </c>
      <c r="J2" s="3"/>
    </row>
    <row r="3" spans="1:17" x14ac:dyDescent="0.2">
      <c r="A3" s="5"/>
      <c r="B3" s="34"/>
      <c r="C3" s="35" t="s">
        <v>4</v>
      </c>
      <c r="D3" s="36" t="s">
        <v>2</v>
      </c>
      <c r="E3" s="37">
        <v>60</v>
      </c>
      <c r="F3" s="38" t="s">
        <v>3</v>
      </c>
      <c r="G3" s="39">
        <v>60</v>
      </c>
      <c r="J3" s="3"/>
    </row>
    <row r="6" spans="1:17" ht="13.5" thickBot="1" x14ac:dyDescent="0.25"/>
    <row r="7" spans="1:17" ht="13.5" thickTop="1" x14ac:dyDescent="0.2">
      <c r="A7" s="28" t="s">
        <v>5</v>
      </c>
      <c r="B7" s="11" t="s">
        <v>6</v>
      </c>
      <c r="C7" s="11" t="s">
        <v>6</v>
      </c>
      <c r="D7" s="11" t="s">
        <v>7</v>
      </c>
      <c r="G7" s="11" t="s">
        <v>8</v>
      </c>
      <c r="J7" s="11" t="s">
        <v>9</v>
      </c>
      <c r="M7" s="40" t="s">
        <v>25</v>
      </c>
      <c r="N7" s="41" t="s">
        <v>26</v>
      </c>
      <c r="O7" s="42" t="s">
        <v>27</v>
      </c>
      <c r="P7" s="43" t="s">
        <v>25</v>
      </c>
      <c r="Q7" s="42" t="s">
        <v>25</v>
      </c>
    </row>
    <row r="8" spans="1:17" ht="13.5" thickBot="1" x14ac:dyDescent="0.25">
      <c r="A8" s="19" t="s">
        <v>28</v>
      </c>
      <c r="B8" s="12" t="s">
        <v>10</v>
      </c>
      <c r="C8" s="13" t="s">
        <v>11</v>
      </c>
      <c r="D8" s="12" t="s">
        <v>12</v>
      </c>
      <c r="G8" s="12" t="s">
        <v>12</v>
      </c>
      <c r="J8" s="12" t="s">
        <v>12</v>
      </c>
      <c r="M8" s="44" t="s">
        <v>6</v>
      </c>
      <c r="N8" s="45" t="s">
        <v>29</v>
      </c>
      <c r="O8" s="46" t="s">
        <v>30</v>
      </c>
      <c r="P8" s="47" t="s">
        <v>31</v>
      </c>
      <c r="Q8" s="46" t="s">
        <v>32</v>
      </c>
    </row>
    <row r="9" spans="1:17" ht="13.5" thickTop="1" x14ac:dyDescent="0.2">
      <c r="A9" s="6" t="s">
        <v>13</v>
      </c>
      <c r="B9" s="7">
        <v>1776</v>
      </c>
      <c r="C9" s="7">
        <v>57</v>
      </c>
      <c r="D9" s="7">
        <v>171</v>
      </c>
      <c r="G9" s="7">
        <v>331</v>
      </c>
      <c r="J9" s="7">
        <v>621</v>
      </c>
      <c r="M9" s="48">
        <f>C9/$C$2</f>
        <v>0.38</v>
      </c>
      <c r="N9" s="49">
        <f>(C9*D9)/1000</f>
        <v>9.7469999999999999</v>
      </c>
      <c r="O9" s="50">
        <f>(N9)/$E$3</f>
        <v>0.16245000000000001</v>
      </c>
      <c r="P9" s="51">
        <f>(C9*G9)/1000</f>
        <v>18.867000000000001</v>
      </c>
      <c r="Q9" s="50">
        <f>(P9)/$G$3</f>
        <v>0.31445000000000001</v>
      </c>
    </row>
    <row r="10" spans="1:17" x14ac:dyDescent="0.2">
      <c r="A10" s="6" t="s">
        <v>14</v>
      </c>
      <c r="B10" s="7">
        <v>1469</v>
      </c>
      <c r="C10" s="7">
        <v>52.46</v>
      </c>
      <c r="D10" s="7">
        <v>184</v>
      </c>
      <c r="G10" s="7">
        <v>470</v>
      </c>
      <c r="J10" s="7">
        <v>741</v>
      </c>
      <c r="M10" s="48">
        <f>C10/$C$2</f>
        <v>0.34973333333333334</v>
      </c>
      <c r="N10" s="49">
        <f>(C10*D10)/1000</f>
        <v>9.6526399999999999</v>
      </c>
      <c r="O10" s="50">
        <f t="shared" ref="O10:O22" si="0">(N10)/$E$3</f>
        <v>0.16087733333333334</v>
      </c>
      <c r="P10" s="51">
        <f>(C10*G10)/1000</f>
        <v>24.656200000000002</v>
      </c>
      <c r="Q10" s="50">
        <f t="shared" ref="Q10:Q22" si="1">(P10)/$G$3</f>
        <v>0.41093666666666667</v>
      </c>
    </row>
    <row r="11" spans="1:17" x14ac:dyDescent="0.2">
      <c r="A11" s="6" t="s">
        <v>15</v>
      </c>
      <c r="B11" s="7">
        <v>1801</v>
      </c>
      <c r="C11" s="7">
        <v>58.1</v>
      </c>
      <c r="D11" s="7">
        <v>288</v>
      </c>
      <c r="G11" s="7">
        <v>273</v>
      </c>
      <c r="J11" s="7">
        <v>790</v>
      </c>
      <c r="M11" s="48">
        <f>C11/$C$2</f>
        <v>0.38733333333333336</v>
      </c>
      <c r="N11" s="49">
        <f>(C11*D11)/1000</f>
        <v>16.732800000000001</v>
      </c>
      <c r="O11" s="50">
        <f t="shared" si="0"/>
        <v>0.27888000000000002</v>
      </c>
      <c r="P11" s="51">
        <f>(C11*G11)/1000</f>
        <v>15.861300000000002</v>
      </c>
      <c r="Q11" s="50">
        <f t="shared" si="1"/>
        <v>0.26435500000000001</v>
      </c>
    </row>
    <row r="12" spans="1:17" x14ac:dyDescent="0.2">
      <c r="A12" s="6" t="s">
        <v>16</v>
      </c>
      <c r="B12" s="7">
        <v>1141</v>
      </c>
      <c r="C12" s="7">
        <v>38.03</v>
      </c>
      <c r="D12" s="7">
        <v>262</v>
      </c>
      <c r="G12" s="7">
        <v>280</v>
      </c>
      <c r="J12" s="7">
        <v>703</v>
      </c>
      <c r="M12" s="48">
        <f>C12/$C$2</f>
        <v>0.25353333333333333</v>
      </c>
      <c r="N12" s="49">
        <f>(C12*D12)/1000</f>
        <v>9.9638600000000004</v>
      </c>
      <c r="O12" s="50">
        <f t="shared" si="0"/>
        <v>0.16606433333333334</v>
      </c>
      <c r="P12" s="51">
        <f>(C12*G12)/1000</f>
        <v>10.648399999999999</v>
      </c>
      <c r="Q12" s="50">
        <f t="shared" si="1"/>
        <v>0.17747333333333332</v>
      </c>
    </row>
    <row r="13" spans="1:17" x14ac:dyDescent="0.2">
      <c r="A13" s="6" t="s">
        <v>17</v>
      </c>
      <c r="B13" s="7">
        <v>1614</v>
      </c>
      <c r="C13" s="7">
        <v>52.06</v>
      </c>
      <c r="D13" s="7">
        <v>179</v>
      </c>
      <c r="G13" s="7">
        <v>337</v>
      </c>
      <c r="J13" s="7">
        <v>639</v>
      </c>
      <c r="M13" s="48">
        <f>C13/$C$2</f>
        <v>0.34706666666666669</v>
      </c>
      <c r="N13" s="49">
        <f>(C13*D13)/1000</f>
        <v>9.31874</v>
      </c>
      <c r="O13" s="50">
        <f t="shared" si="0"/>
        <v>0.15531233333333333</v>
      </c>
      <c r="P13" s="51">
        <f>(C13*G13)/1000</f>
        <v>17.544220000000003</v>
      </c>
      <c r="Q13" s="50">
        <f t="shared" si="1"/>
        <v>0.29240366666666673</v>
      </c>
    </row>
    <row r="14" spans="1:17" x14ac:dyDescent="0.2">
      <c r="A14" s="6" t="s">
        <v>18</v>
      </c>
      <c r="B14" s="7">
        <v>1764</v>
      </c>
      <c r="C14" s="7">
        <v>59</v>
      </c>
      <c r="D14" s="7">
        <v>137</v>
      </c>
      <c r="G14" s="7">
        <v>360</v>
      </c>
      <c r="J14" s="7">
        <v>709</v>
      </c>
      <c r="M14" s="48">
        <f>C14/$C$2</f>
        <v>0.39333333333333331</v>
      </c>
      <c r="N14" s="49">
        <f>(C14*D14)/1000</f>
        <v>8.0830000000000002</v>
      </c>
      <c r="O14" s="50">
        <f t="shared" si="0"/>
        <v>0.13471666666666668</v>
      </c>
      <c r="P14" s="51">
        <f>(C14*G14)/1000</f>
        <v>21.24</v>
      </c>
      <c r="Q14" s="50">
        <f t="shared" si="1"/>
        <v>0.35399999999999998</v>
      </c>
    </row>
    <row r="15" spans="1:17" x14ac:dyDescent="0.2">
      <c r="A15" s="6" t="s">
        <v>19</v>
      </c>
      <c r="B15" s="7">
        <v>1845</v>
      </c>
      <c r="C15" s="7">
        <v>59.52</v>
      </c>
      <c r="D15" s="7">
        <v>230</v>
      </c>
      <c r="G15" s="7">
        <v>330</v>
      </c>
      <c r="J15" s="7">
        <v>708</v>
      </c>
      <c r="M15" s="48">
        <f>C15/$C$2</f>
        <v>0.39680000000000004</v>
      </c>
      <c r="N15" s="49">
        <f>(C15*D15)/1000</f>
        <v>13.6896</v>
      </c>
      <c r="O15" s="50">
        <f t="shared" si="0"/>
        <v>0.22816</v>
      </c>
      <c r="P15" s="51">
        <f>(C15*G15)/1000</f>
        <v>19.641600000000004</v>
      </c>
      <c r="Q15" s="50">
        <f t="shared" si="1"/>
        <v>0.32736000000000004</v>
      </c>
    </row>
    <row r="16" spans="1:17" x14ac:dyDescent="0.2">
      <c r="A16" s="6" t="s">
        <v>20</v>
      </c>
      <c r="B16" s="7">
        <v>2322</v>
      </c>
      <c r="C16" s="7">
        <v>75</v>
      </c>
      <c r="D16" s="7">
        <v>77</v>
      </c>
      <c r="G16" s="7">
        <v>250</v>
      </c>
      <c r="J16" s="7">
        <v>424</v>
      </c>
      <c r="M16" s="48">
        <f>C16/$C$2</f>
        <v>0.5</v>
      </c>
      <c r="N16" s="49">
        <f>(C16*D16)/1000</f>
        <v>5.7750000000000004</v>
      </c>
      <c r="O16" s="50">
        <f t="shared" si="0"/>
        <v>9.6250000000000002E-2</v>
      </c>
      <c r="P16" s="51">
        <f>(C16*G16)/1000</f>
        <v>18.75</v>
      </c>
      <c r="Q16" s="50">
        <f t="shared" si="1"/>
        <v>0.3125</v>
      </c>
    </row>
    <row r="17" spans="1:17" x14ac:dyDescent="0.2">
      <c r="A17" s="6" t="s">
        <v>21</v>
      </c>
      <c r="B17" s="7">
        <v>2228</v>
      </c>
      <c r="C17" s="7">
        <v>74.27</v>
      </c>
      <c r="D17" s="7">
        <v>99</v>
      </c>
      <c r="G17" s="7">
        <v>230</v>
      </c>
      <c r="J17" s="7">
        <v>434</v>
      </c>
      <c r="M17" s="48">
        <f>C17/$C$2</f>
        <v>0.49513333333333331</v>
      </c>
      <c r="N17" s="49">
        <f>(C17*D17)/1000</f>
        <v>7.3527299999999993</v>
      </c>
      <c r="O17" s="50">
        <f t="shared" si="0"/>
        <v>0.12254549999999999</v>
      </c>
      <c r="P17" s="51">
        <f>(C17*G17)/1000</f>
        <v>17.082099999999997</v>
      </c>
      <c r="Q17" s="50">
        <f t="shared" si="1"/>
        <v>0.28470166666666663</v>
      </c>
    </row>
    <row r="18" spans="1:17" x14ac:dyDescent="0.2">
      <c r="A18" s="6" t="s">
        <v>22</v>
      </c>
      <c r="B18" s="7">
        <v>1783</v>
      </c>
      <c r="C18" s="7">
        <v>57.52</v>
      </c>
      <c r="D18" s="7">
        <v>144</v>
      </c>
      <c r="G18" s="7">
        <v>327</v>
      </c>
      <c r="J18" s="7">
        <v>562</v>
      </c>
      <c r="M18" s="48">
        <f>C18/$C$2</f>
        <v>0.38346666666666668</v>
      </c>
      <c r="N18" s="49">
        <f>(C18*D18)/1000</f>
        <v>8.2828800000000005</v>
      </c>
      <c r="O18" s="50">
        <f t="shared" si="0"/>
        <v>0.138048</v>
      </c>
      <c r="P18" s="51">
        <f>(C18*G18)/1000</f>
        <v>18.80904</v>
      </c>
      <c r="Q18" s="50">
        <f t="shared" si="1"/>
        <v>0.31348399999999998</v>
      </c>
    </row>
    <row r="19" spans="1:17" x14ac:dyDescent="0.2">
      <c r="A19" s="6" t="s">
        <v>23</v>
      </c>
      <c r="B19" s="7">
        <v>1843</v>
      </c>
      <c r="C19" s="7">
        <v>61</v>
      </c>
      <c r="D19" s="7">
        <v>155</v>
      </c>
      <c r="G19" s="7">
        <v>410</v>
      </c>
      <c r="J19" s="7">
        <v>643</v>
      </c>
      <c r="M19" s="48">
        <f>C19/$C$2</f>
        <v>0.40666666666666668</v>
      </c>
      <c r="N19" s="49">
        <f>(C19*D19)/1000</f>
        <v>9.4550000000000001</v>
      </c>
      <c r="O19" s="50">
        <f t="shared" si="0"/>
        <v>0.15758333333333333</v>
      </c>
      <c r="P19" s="51">
        <f>(C19*G19)/1000</f>
        <v>25.01</v>
      </c>
      <c r="Q19" s="50">
        <f t="shared" si="1"/>
        <v>0.41683333333333333</v>
      </c>
    </row>
    <row r="20" spans="1:17" ht="13.5" thickBot="1" x14ac:dyDescent="0.25">
      <c r="A20" s="6" t="s">
        <v>24</v>
      </c>
      <c r="B20" s="7">
        <v>5169</v>
      </c>
      <c r="C20" s="7">
        <v>167</v>
      </c>
      <c r="D20" s="7">
        <v>158</v>
      </c>
      <c r="G20" s="7">
        <v>387</v>
      </c>
      <c r="J20" s="7">
        <v>698</v>
      </c>
      <c r="M20" s="48">
        <f>C20/$C$2</f>
        <v>1.1133333333333333</v>
      </c>
      <c r="N20" s="49">
        <f>(C20*D20)/1000</f>
        <v>26.385999999999999</v>
      </c>
      <c r="O20" s="50">
        <f t="shared" si="0"/>
        <v>0.43976666666666664</v>
      </c>
      <c r="P20" s="51">
        <f>(C20*G20)/1000</f>
        <v>64.629000000000005</v>
      </c>
      <c r="Q20" s="50">
        <f t="shared" si="1"/>
        <v>1.0771500000000001</v>
      </c>
    </row>
    <row r="21" spans="1:17" ht="14.25" thickTop="1" thickBot="1" x14ac:dyDescent="0.25">
      <c r="A21" s="8" t="s">
        <v>33</v>
      </c>
      <c r="B21" s="17">
        <f>SUM(B9:B20)</f>
        <v>24755</v>
      </c>
      <c r="C21" s="17"/>
      <c r="D21" s="9"/>
      <c r="G21" s="9"/>
      <c r="J21" s="9"/>
      <c r="M21" s="52"/>
      <c r="N21" s="53"/>
      <c r="O21" s="54"/>
      <c r="P21" s="55"/>
      <c r="Q21" s="54"/>
    </row>
    <row r="22" spans="1:17" ht="14.25" thickTop="1" thickBot="1" x14ac:dyDescent="0.25">
      <c r="A22" s="14" t="s">
        <v>34</v>
      </c>
      <c r="B22" s="10">
        <f t="shared" ref="B22:J22" si="2">AVERAGE(B9:B20)</f>
        <v>2062.9166666666665</v>
      </c>
      <c r="C22" s="10">
        <f t="shared" si="2"/>
        <v>67.58</v>
      </c>
      <c r="D22" s="10">
        <f t="shared" si="2"/>
        <v>173.66666666666666</v>
      </c>
      <c r="G22" s="10">
        <f>AVERAGE(G9:G20)</f>
        <v>332.08333333333331</v>
      </c>
      <c r="J22" s="10">
        <f t="shared" si="2"/>
        <v>639.33333333333337</v>
      </c>
      <c r="M22" s="56">
        <f>C22/$C$2</f>
        <v>0.45053333333333334</v>
      </c>
      <c r="N22" s="57">
        <f>(C22*D22)/1000</f>
        <v>11.736393333333332</v>
      </c>
      <c r="O22" s="58">
        <f t="shared" si="0"/>
        <v>0.19560655555555553</v>
      </c>
      <c r="P22" s="59">
        <f>(C22*G22)/1000</f>
        <v>22.442191666666666</v>
      </c>
      <c r="Q22" s="58">
        <f t="shared" si="1"/>
        <v>0.37403652777777779</v>
      </c>
    </row>
    <row r="23" spans="1:17" ht="13.5" thickTop="1" x14ac:dyDescent="0.2"/>
    <row r="24" spans="1:17" ht="13.5" thickBot="1" x14ac:dyDescent="0.25"/>
    <row r="25" spans="1:17" ht="13.5" thickTop="1" x14ac:dyDescent="0.2">
      <c r="A25" s="28" t="s">
        <v>5</v>
      </c>
      <c r="B25" s="11" t="s">
        <v>6</v>
      </c>
      <c r="C25" s="11" t="s">
        <v>6</v>
      </c>
      <c r="D25" s="11" t="s">
        <v>35</v>
      </c>
      <c r="E25" s="11" t="s">
        <v>36</v>
      </c>
      <c r="F25" s="15" t="s">
        <v>2</v>
      </c>
      <c r="G25" s="11" t="s">
        <v>37</v>
      </c>
      <c r="H25" s="11" t="s">
        <v>38</v>
      </c>
      <c r="I25" s="15" t="s">
        <v>3</v>
      </c>
      <c r="J25" s="11" t="s">
        <v>39</v>
      </c>
      <c r="K25" s="11" t="s">
        <v>40</v>
      </c>
      <c r="L25" s="15" t="s">
        <v>41</v>
      </c>
      <c r="M25" s="40" t="s">
        <v>25</v>
      </c>
      <c r="N25" s="41" t="s">
        <v>26</v>
      </c>
      <c r="O25" s="42" t="s">
        <v>27</v>
      </c>
      <c r="P25" s="43" t="s">
        <v>25</v>
      </c>
      <c r="Q25" s="42" t="s">
        <v>25</v>
      </c>
    </row>
    <row r="26" spans="1:17" ht="13.5" thickBot="1" x14ac:dyDescent="0.25">
      <c r="A26" s="19" t="s">
        <v>42</v>
      </c>
      <c r="B26" s="12" t="s">
        <v>10</v>
      </c>
      <c r="C26" s="13" t="s">
        <v>11</v>
      </c>
      <c r="D26" s="12" t="s">
        <v>12</v>
      </c>
      <c r="E26" s="12" t="s">
        <v>12</v>
      </c>
      <c r="F26" s="16" t="s">
        <v>43</v>
      </c>
      <c r="G26" s="12" t="s">
        <v>12</v>
      </c>
      <c r="H26" s="12" t="s">
        <v>12</v>
      </c>
      <c r="I26" s="16" t="s">
        <v>43</v>
      </c>
      <c r="J26" s="12" t="s">
        <v>12</v>
      </c>
      <c r="K26" s="12" t="s">
        <v>12</v>
      </c>
      <c r="L26" s="16" t="s">
        <v>43</v>
      </c>
      <c r="M26" s="44" t="s">
        <v>6</v>
      </c>
      <c r="N26" s="45" t="s">
        <v>29</v>
      </c>
      <c r="O26" s="46" t="s">
        <v>30</v>
      </c>
      <c r="P26" s="47" t="s">
        <v>31</v>
      </c>
      <c r="Q26" s="46" t="s">
        <v>32</v>
      </c>
    </row>
    <row r="27" spans="1:17" ht="13.5" thickTop="1" x14ac:dyDescent="0.2">
      <c r="A27" s="6" t="s">
        <v>13</v>
      </c>
      <c r="B27" s="7">
        <v>2217</v>
      </c>
      <c r="C27" s="7">
        <v>76</v>
      </c>
      <c r="D27" s="7">
        <v>144</v>
      </c>
      <c r="E27" s="7"/>
      <c r="F27" s="7"/>
      <c r="G27" s="7">
        <v>478</v>
      </c>
      <c r="H27" s="7"/>
      <c r="I27" s="7"/>
      <c r="J27" s="7">
        <v>939</v>
      </c>
      <c r="K27" s="7"/>
      <c r="L27" s="7"/>
      <c r="M27" s="48">
        <f>C27/$C$2</f>
        <v>0.50666666666666671</v>
      </c>
      <c r="N27" s="49">
        <f>(C27*D27)/1000</f>
        <v>10.944000000000001</v>
      </c>
      <c r="O27" s="50">
        <f>(N27)/$E$3</f>
        <v>0.18240000000000001</v>
      </c>
      <c r="P27" s="51">
        <f>(C27*G27)/1000</f>
        <v>36.328000000000003</v>
      </c>
      <c r="Q27" s="50">
        <f>(P27)/$G$3</f>
        <v>0.60546666666666671</v>
      </c>
    </row>
    <row r="28" spans="1:17" x14ac:dyDescent="0.2">
      <c r="A28" s="6" t="s">
        <v>14</v>
      </c>
      <c r="B28" s="7">
        <v>1906</v>
      </c>
      <c r="C28" s="7">
        <v>73</v>
      </c>
      <c r="D28" s="7">
        <v>210</v>
      </c>
      <c r="E28" s="7"/>
      <c r="F28" s="7"/>
      <c r="G28" s="7">
        <v>436</v>
      </c>
      <c r="H28" s="7"/>
      <c r="I28" s="7"/>
      <c r="J28" s="7">
        <v>858</v>
      </c>
      <c r="K28" s="7"/>
      <c r="L28" s="7"/>
      <c r="M28" s="48">
        <f>C28/$C$2</f>
        <v>0.48666666666666669</v>
      </c>
      <c r="N28" s="49">
        <f>(C28*D28)/1000</f>
        <v>15.33</v>
      </c>
      <c r="O28" s="50">
        <f t="shared" ref="O28:O40" si="3">(N28)/$E$3</f>
        <v>0.2555</v>
      </c>
      <c r="P28" s="51">
        <f>(C28*G28)/1000</f>
        <v>31.827999999999999</v>
      </c>
      <c r="Q28" s="50">
        <f t="shared" ref="Q28:Q40" si="4">(P28)/$G$3</f>
        <v>0.53046666666666664</v>
      </c>
    </row>
    <row r="29" spans="1:17" x14ac:dyDescent="0.2">
      <c r="A29" s="6" t="s">
        <v>15</v>
      </c>
      <c r="B29" s="7">
        <v>4147</v>
      </c>
      <c r="C29" s="7">
        <v>134</v>
      </c>
      <c r="D29" s="7">
        <v>282</v>
      </c>
      <c r="E29" s="7"/>
      <c r="F29" s="7"/>
      <c r="G29" s="7">
        <v>388</v>
      </c>
      <c r="H29" s="7"/>
      <c r="I29" s="7"/>
      <c r="J29" s="7">
        <v>758</v>
      </c>
      <c r="K29" s="7"/>
      <c r="L29" s="7"/>
      <c r="M29" s="48">
        <f>C29/$C$2</f>
        <v>0.89333333333333331</v>
      </c>
      <c r="N29" s="49">
        <f>(C29*D29)/1000</f>
        <v>37.787999999999997</v>
      </c>
      <c r="O29" s="50">
        <f t="shared" si="3"/>
        <v>0.62979999999999992</v>
      </c>
      <c r="P29" s="51">
        <f>(C29*G29)/1000</f>
        <v>51.991999999999997</v>
      </c>
      <c r="Q29" s="50">
        <f t="shared" si="4"/>
        <v>0.86653333333333327</v>
      </c>
    </row>
    <row r="30" spans="1:17" x14ac:dyDescent="0.2">
      <c r="A30" s="6" t="s">
        <v>16</v>
      </c>
      <c r="B30" s="7">
        <v>2066</v>
      </c>
      <c r="C30" s="7">
        <v>69</v>
      </c>
      <c r="D30" s="7">
        <v>193</v>
      </c>
      <c r="E30" s="7"/>
      <c r="F30" s="7"/>
      <c r="G30" s="7">
        <v>411</v>
      </c>
      <c r="H30" s="7"/>
      <c r="I30" s="7"/>
      <c r="J30" s="7">
        <v>718</v>
      </c>
      <c r="K30" s="7"/>
      <c r="L30" s="7"/>
      <c r="M30" s="48">
        <f>C30/$C$2</f>
        <v>0.46</v>
      </c>
      <c r="N30" s="49">
        <f>(C30*D30)/1000</f>
        <v>13.317</v>
      </c>
      <c r="O30" s="50">
        <f t="shared" si="3"/>
        <v>0.22195000000000001</v>
      </c>
      <c r="P30" s="51">
        <f>(C30*G30)/1000</f>
        <v>28.359000000000002</v>
      </c>
      <c r="Q30" s="50">
        <f t="shared" si="4"/>
        <v>0.47265000000000001</v>
      </c>
    </row>
    <row r="31" spans="1:17" x14ac:dyDescent="0.2">
      <c r="A31" s="6" t="s">
        <v>17</v>
      </c>
      <c r="B31" s="7">
        <v>2007</v>
      </c>
      <c r="C31" s="7">
        <v>65</v>
      </c>
      <c r="D31" s="7">
        <v>216</v>
      </c>
      <c r="E31" s="7">
        <v>53</v>
      </c>
      <c r="F31" s="7">
        <v>90</v>
      </c>
      <c r="G31" s="7">
        <v>385</v>
      </c>
      <c r="H31" s="7">
        <v>70</v>
      </c>
      <c r="I31" s="7">
        <v>94</v>
      </c>
      <c r="J31" s="7">
        <v>737</v>
      </c>
      <c r="K31" s="7">
        <v>180</v>
      </c>
      <c r="L31" s="7">
        <v>88</v>
      </c>
      <c r="M31" s="48">
        <f>C31/$C$2</f>
        <v>0.43333333333333335</v>
      </c>
      <c r="N31" s="49">
        <f>(C31*D31)/1000</f>
        <v>14.04</v>
      </c>
      <c r="O31" s="50">
        <f t="shared" si="3"/>
        <v>0.23399999999999999</v>
      </c>
      <c r="P31" s="51">
        <f>(C31*G31)/1000</f>
        <v>25.024999999999999</v>
      </c>
      <c r="Q31" s="50">
        <f t="shared" si="4"/>
        <v>0.41708333333333331</v>
      </c>
    </row>
    <row r="32" spans="1:17" x14ac:dyDescent="0.2">
      <c r="A32" s="6" t="s">
        <v>18</v>
      </c>
      <c r="B32" s="7">
        <v>2688</v>
      </c>
      <c r="C32" s="7">
        <v>90</v>
      </c>
      <c r="D32" s="7">
        <v>161</v>
      </c>
      <c r="E32" s="7">
        <v>42</v>
      </c>
      <c r="F32" s="7">
        <v>69</v>
      </c>
      <c r="G32" s="7">
        <v>198</v>
      </c>
      <c r="H32" s="7">
        <v>29</v>
      </c>
      <c r="I32" s="7">
        <v>84</v>
      </c>
      <c r="J32" s="7">
        <v>474</v>
      </c>
      <c r="K32" s="7">
        <v>142</v>
      </c>
      <c r="L32" s="7">
        <v>66</v>
      </c>
      <c r="M32" s="48">
        <f>C32/$C$2</f>
        <v>0.6</v>
      </c>
      <c r="N32" s="49">
        <f>(C32*D32)/1000</f>
        <v>14.49</v>
      </c>
      <c r="O32" s="50">
        <f t="shared" si="3"/>
        <v>0.24149999999999999</v>
      </c>
      <c r="P32" s="51">
        <f>(C32*G32)/1000</f>
        <v>17.82</v>
      </c>
      <c r="Q32" s="50">
        <f t="shared" si="4"/>
        <v>0.29699999999999999</v>
      </c>
    </row>
    <row r="33" spans="1:17" x14ac:dyDescent="0.2">
      <c r="A33" s="6" t="s">
        <v>19</v>
      </c>
      <c r="B33" s="7">
        <v>2296</v>
      </c>
      <c r="C33" s="7">
        <v>74</v>
      </c>
      <c r="D33" s="7">
        <v>266</v>
      </c>
      <c r="E33" s="7">
        <v>25</v>
      </c>
      <c r="F33" s="7">
        <v>90</v>
      </c>
      <c r="G33" s="7">
        <v>268</v>
      </c>
      <c r="H33" s="7">
        <v>31</v>
      </c>
      <c r="I33" s="7">
        <v>88</v>
      </c>
      <c r="J33" s="7">
        <v>566</v>
      </c>
      <c r="K33" s="7">
        <v>107</v>
      </c>
      <c r="L33" s="7">
        <v>79</v>
      </c>
      <c r="M33" s="48">
        <f>C33/$C$2</f>
        <v>0.49333333333333335</v>
      </c>
      <c r="N33" s="49">
        <f>(C33*D33)/1000</f>
        <v>19.684000000000001</v>
      </c>
      <c r="O33" s="50">
        <f t="shared" si="3"/>
        <v>0.32806666666666667</v>
      </c>
      <c r="P33" s="51">
        <f>(C33*G33)/1000</f>
        <v>19.832000000000001</v>
      </c>
      <c r="Q33" s="50">
        <f t="shared" si="4"/>
        <v>0.33053333333333335</v>
      </c>
    </row>
    <row r="34" spans="1:17" x14ac:dyDescent="0.2">
      <c r="A34" s="6" t="s">
        <v>20</v>
      </c>
      <c r="B34" s="7">
        <v>2903</v>
      </c>
      <c r="C34" s="7">
        <v>94</v>
      </c>
      <c r="D34" s="7">
        <v>221</v>
      </c>
      <c r="E34" s="7">
        <v>41</v>
      </c>
      <c r="F34" s="7">
        <v>82</v>
      </c>
      <c r="G34" s="7">
        <v>328</v>
      </c>
      <c r="H34" s="7">
        <v>23</v>
      </c>
      <c r="I34" s="7">
        <v>93</v>
      </c>
      <c r="J34" s="7">
        <v>687</v>
      </c>
      <c r="K34" s="7">
        <v>95</v>
      </c>
      <c r="L34" s="7">
        <v>87</v>
      </c>
      <c r="M34" s="48">
        <f>C34/$C$2</f>
        <v>0.62666666666666671</v>
      </c>
      <c r="N34" s="49">
        <f>(C34*D34)/1000</f>
        <v>20.774000000000001</v>
      </c>
      <c r="O34" s="50">
        <f t="shared" si="3"/>
        <v>0.34623333333333334</v>
      </c>
      <c r="P34" s="51">
        <f>(C34*G34)/1000</f>
        <v>30.832000000000001</v>
      </c>
      <c r="Q34" s="50">
        <f t="shared" si="4"/>
        <v>0.51386666666666669</v>
      </c>
    </row>
    <row r="35" spans="1:17" x14ac:dyDescent="0.2">
      <c r="A35" s="6" t="s">
        <v>21</v>
      </c>
      <c r="B35" s="7">
        <v>4370</v>
      </c>
      <c r="C35" s="7">
        <v>146</v>
      </c>
      <c r="D35" s="7">
        <v>191</v>
      </c>
      <c r="E35" s="7">
        <v>85</v>
      </c>
      <c r="F35" s="7">
        <v>51</v>
      </c>
      <c r="G35" s="7">
        <v>260</v>
      </c>
      <c r="H35" s="7">
        <v>51</v>
      </c>
      <c r="I35" s="7">
        <v>77</v>
      </c>
      <c r="J35" s="7">
        <v>488</v>
      </c>
      <c r="K35" s="7">
        <v>170</v>
      </c>
      <c r="L35" s="7">
        <v>65</v>
      </c>
      <c r="M35" s="48">
        <f>C35/$C$2</f>
        <v>0.97333333333333338</v>
      </c>
      <c r="N35" s="49">
        <f>(C35*D35)/1000</f>
        <v>27.885999999999999</v>
      </c>
      <c r="O35" s="50">
        <f t="shared" si="3"/>
        <v>0.46476666666666666</v>
      </c>
      <c r="P35" s="51">
        <f>(C35*G35)/1000</f>
        <v>37.96</v>
      </c>
      <c r="Q35" s="50">
        <f t="shared" si="4"/>
        <v>0.63266666666666671</v>
      </c>
    </row>
    <row r="36" spans="1:17" x14ac:dyDescent="0.2">
      <c r="A36" s="6" t="s">
        <v>22</v>
      </c>
      <c r="B36" s="7">
        <v>2243</v>
      </c>
      <c r="C36" s="7">
        <v>72</v>
      </c>
      <c r="D36" s="7">
        <v>220</v>
      </c>
      <c r="E36" s="7">
        <v>52</v>
      </c>
      <c r="F36" s="7">
        <v>71</v>
      </c>
      <c r="G36" s="7">
        <v>298</v>
      </c>
      <c r="H36" s="7">
        <v>37</v>
      </c>
      <c r="I36" s="7">
        <v>87</v>
      </c>
      <c r="J36" s="7">
        <v>461</v>
      </c>
      <c r="K36" s="7">
        <v>129</v>
      </c>
      <c r="L36" s="7">
        <v>69</v>
      </c>
      <c r="M36" s="48">
        <f>C36/$C$2</f>
        <v>0.48</v>
      </c>
      <c r="N36" s="49">
        <f>(C36*D36)/1000</f>
        <v>15.84</v>
      </c>
      <c r="O36" s="50">
        <f t="shared" si="3"/>
        <v>0.26400000000000001</v>
      </c>
      <c r="P36" s="51">
        <f>(C36*G36)/1000</f>
        <v>21.456</v>
      </c>
      <c r="Q36" s="50">
        <f t="shared" si="4"/>
        <v>0.35759999999999997</v>
      </c>
    </row>
    <row r="37" spans="1:17" x14ac:dyDescent="0.2">
      <c r="A37" s="6" t="s">
        <v>23</v>
      </c>
      <c r="B37" s="18">
        <v>3845</v>
      </c>
      <c r="C37" s="18">
        <v>128</v>
      </c>
      <c r="D37" s="18">
        <v>199</v>
      </c>
      <c r="E37" s="18">
        <v>45</v>
      </c>
      <c r="F37" s="7">
        <v>79</v>
      </c>
      <c r="G37" s="18">
        <v>379</v>
      </c>
      <c r="H37" s="18">
        <v>42</v>
      </c>
      <c r="I37" s="7">
        <v>84</v>
      </c>
      <c r="J37" s="18">
        <v>649</v>
      </c>
      <c r="K37" s="18">
        <v>129</v>
      </c>
      <c r="L37" s="7">
        <v>76</v>
      </c>
      <c r="M37" s="48">
        <f>C37/$C$2</f>
        <v>0.85333333333333339</v>
      </c>
      <c r="N37" s="49">
        <f>(C37*D37)/1000</f>
        <v>25.472000000000001</v>
      </c>
      <c r="O37" s="50">
        <f t="shared" si="3"/>
        <v>0.42453333333333337</v>
      </c>
      <c r="P37" s="51">
        <f>(C37*G37)/1000</f>
        <v>48.512</v>
      </c>
      <c r="Q37" s="50">
        <f t="shared" si="4"/>
        <v>0.80853333333333333</v>
      </c>
    </row>
    <row r="38" spans="1:17" ht="13.5" thickBot="1" x14ac:dyDescent="0.25">
      <c r="A38" s="6" t="s">
        <v>24</v>
      </c>
      <c r="B38" s="7">
        <v>3042</v>
      </c>
      <c r="C38" s="7">
        <v>98</v>
      </c>
      <c r="D38" s="7">
        <v>228</v>
      </c>
      <c r="E38" s="7">
        <v>45</v>
      </c>
      <c r="F38" s="7">
        <v>71</v>
      </c>
      <c r="G38" s="7">
        <v>293</v>
      </c>
      <c r="H38" s="7">
        <v>52</v>
      </c>
      <c r="I38" s="7">
        <v>77</v>
      </c>
      <c r="J38" s="7">
        <v>601</v>
      </c>
      <c r="K38" s="7">
        <v>135</v>
      </c>
      <c r="L38" s="7">
        <v>74</v>
      </c>
      <c r="M38" s="48">
        <f>C38/$C$2</f>
        <v>0.65333333333333332</v>
      </c>
      <c r="N38" s="49">
        <f>(C38*D38)/1000</f>
        <v>22.344000000000001</v>
      </c>
      <c r="O38" s="50">
        <f t="shared" si="3"/>
        <v>0.37240000000000001</v>
      </c>
      <c r="P38" s="51">
        <f>(C38*G38)/1000</f>
        <v>28.713999999999999</v>
      </c>
      <c r="Q38" s="50">
        <f t="shared" si="4"/>
        <v>0.47856666666666664</v>
      </c>
    </row>
    <row r="39" spans="1:17" ht="14.25" thickTop="1" thickBot="1" x14ac:dyDescent="0.25">
      <c r="A39" s="8" t="s">
        <v>44</v>
      </c>
      <c r="B39" s="17">
        <f>SUM(B27:B38)</f>
        <v>33730</v>
      </c>
      <c r="C39" s="17"/>
      <c r="D39" s="9"/>
      <c r="E39" s="9"/>
      <c r="F39" s="9"/>
      <c r="G39" s="9"/>
      <c r="H39" s="9"/>
      <c r="I39" s="9"/>
      <c r="J39" s="9"/>
      <c r="K39" s="9"/>
      <c r="L39" s="9"/>
      <c r="M39" s="52"/>
      <c r="N39" s="53"/>
      <c r="O39" s="54"/>
      <c r="P39" s="55"/>
      <c r="Q39" s="54"/>
    </row>
    <row r="40" spans="1:17" ht="14.25" thickTop="1" thickBot="1" x14ac:dyDescent="0.25">
      <c r="A40" s="14" t="s">
        <v>45</v>
      </c>
      <c r="B40" s="10">
        <f t="shared" ref="B40:J40" si="5">AVERAGE(B27:B38)</f>
        <v>2810.8333333333335</v>
      </c>
      <c r="C40" s="10">
        <f t="shared" si="5"/>
        <v>93.25</v>
      </c>
      <c r="D40" s="10">
        <f t="shared" si="5"/>
        <v>210.91666666666666</v>
      </c>
      <c r="E40" s="10">
        <f>AVERAGE(E27:E38)</f>
        <v>48.5</v>
      </c>
      <c r="F40" s="10">
        <f>AVERAGE(F27:F38)</f>
        <v>75.375</v>
      </c>
      <c r="G40" s="10">
        <f>AVERAGE(G27:G38)</f>
        <v>343.5</v>
      </c>
      <c r="H40" s="10">
        <f>AVERAGE(H27:H38)</f>
        <v>41.875</v>
      </c>
      <c r="I40" s="10">
        <f>AVERAGE(I27:I38)</f>
        <v>85.5</v>
      </c>
      <c r="J40" s="10">
        <f t="shared" si="5"/>
        <v>661.33333333333337</v>
      </c>
      <c r="K40" s="10">
        <f>AVERAGE(K27:K38)</f>
        <v>135.875</v>
      </c>
      <c r="L40" s="10">
        <f>AVERAGE(L27:L38)</f>
        <v>75.5</v>
      </c>
      <c r="M40" s="56">
        <f>C40/$C$2</f>
        <v>0.6216666666666667</v>
      </c>
      <c r="N40" s="57">
        <f>(C40*D40)/1000</f>
        <v>19.667979166666665</v>
      </c>
      <c r="O40" s="58">
        <f t="shared" si="3"/>
        <v>0.32779965277777773</v>
      </c>
      <c r="P40" s="59">
        <f>(C40*G40)/1000</f>
        <v>32.031374999999997</v>
      </c>
      <c r="Q40" s="58">
        <f t="shared" si="4"/>
        <v>0.53385624999999992</v>
      </c>
    </row>
    <row r="41" spans="1:17" ht="13.5" thickTop="1" x14ac:dyDescent="0.2"/>
    <row r="42" spans="1:17" ht="13.5" thickBot="1" x14ac:dyDescent="0.25"/>
    <row r="43" spans="1:17" ht="13.5" thickTop="1" x14ac:dyDescent="0.2">
      <c r="A43" s="28" t="s">
        <v>5</v>
      </c>
      <c r="B43" s="11" t="s">
        <v>6</v>
      </c>
      <c r="C43" s="11" t="s">
        <v>6</v>
      </c>
      <c r="D43" s="11" t="s">
        <v>35</v>
      </c>
      <c r="E43" s="11" t="s">
        <v>36</v>
      </c>
      <c r="F43" s="15" t="s">
        <v>2</v>
      </c>
      <c r="G43" s="11" t="s">
        <v>37</v>
      </c>
      <c r="H43" s="11" t="s">
        <v>38</v>
      </c>
      <c r="I43" s="15" t="s">
        <v>3</v>
      </c>
      <c r="J43" s="11" t="s">
        <v>39</v>
      </c>
      <c r="K43" s="11" t="s">
        <v>40</v>
      </c>
      <c r="L43" s="15" t="s">
        <v>41</v>
      </c>
      <c r="M43" s="40" t="s">
        <v>25</v>
      </c>
      <c r="N43" s="41" t="s">
        <v>26</v>
      </c>
      <c r="O43" s="42" t="s">
        <v>27</v>
      </c>
      <c r="P43" s="43" t="s">
        <v>25</v>
      </c>
      <c r="Q43" s="42" t="s">
        <v>25</v>
      </c>
    </row>
    <row r="44" spans="1:17" ht="13.5" thickBot="1" x14ac:dyDescent="0.25">
      <c r="A44" s="19" t="s">
        <v>46</v>
      </c>
      <c r="B44" s="12" t="s">
        <v>10</v>
      </c>
      <c r="C44" s="13" t="s">
        <v>11</v>
      </c>
      <c r="D44" s="12" t="s">
        <v>12</v>
      </c>
      <c r="E44" s="12" t="s">
        <v>12</v>
      </c>
      <c r="F44" s="16" t="s">
        <v>43</v>
      </c>
      <c r="G44" s="12" t="s">
        <v>12</v>
      </c>
      <c r="H44" s="12" t="s">
        <v>12</v>
      </c>
      <c r="I44" s="16" t="s">
        <v>43</v>
      </c>
      <c r="J44" s="12" t="s">
        <v>12</v>
      </c>
      <c r="K44" s="12" t="s">
        <v>12</v>
      </c>
      <c r="L44" s="16" t="s">
        <v>43</v>
      </c>
      <c r="M44" s="44" t="s">
        <v>6</v>
      </c>
      <c r="N44" s="45" t="s">
        <v>29</v>
      </c>
      <c r="O44" s="46" t="s">
        <v>30</v>
      </c>
      <c r="P44" s="47" t="s">
        <v>31</v>
      </c>
      <c r="Q44" s="46" t="s">
        <v>32</v>
      </c>
    </row>
    <row r="45" spans="1:17" ht="13.5" thickTop="1" x14ac:dyDescent="0.2">
      <c r="A45" s="6" t="s">
        <v>13</v>
      </c>
      <c r="B45" s="7">
        <v>2843</v>
      </c>
      <c r="C45" s="7">
        <v>92</v>
      </c>
      <c r="D45" s="7">
        <v>124</v>
      </c>
      <c r="E45" s="7">
        <v>31</v>
      </c>
      <c r="F45" s="7">
        <v>71</v>
      </c>
      <c r="G45" s="7">
        <v>235</v>
      </c>
      <c r="H45" s="7">
        <v>95</v>
      </c>
      <c r="I45" s="7">
        <v>56</v>
      </c>
      <c r="J45" s="7">
        <v>468</v>
      </c>
      <c r="K45" s="7">
        <v>122</v>
      </c>
      <c r="L45" s="7">
        <v>71</v>
      </c>
      <c r="M45" s="48">
        <f>C45/$C$2</f>
        <v>0.61333333333333329</v>
      </c>
      <c r="N45" s="49">
        <f>(C45*D45)/1000</f>
        <v>11.407999999999999</v>
      </c>
      <c r="O45" s="50">
        <f>(N45)/$E$3</f>
        <v>0.19013333333333332</v>
      </c>
      <c r="P45" s="51">
        <f>(C45*G45)/1000</f>
        <v>21.62</v>
      </c>
      <c r="Q45" s="50">
        <f>(P45)/$G$3</f>
        <v>0.36033333333333334</v>
      </c>
    </row>
    <row r="46" spans="1:17" x14ac:dyDescent="0.2">
      <c r="A46" s="6" t="s">
        <v>14</v>
      </c>
      <c r="B46" s="7">
        <v>2781</v>
      </c>
      <c r="C46" s="7">
        <v>96</v>
      </c>
      <c r="D46" s="7">
        <v>151</v>
      </c>
      <c r="E46" s="7">
        <v>40</v>
      </c>
      <c r="F46" s="7">
        <v>73</v>
      </c>
      <c r="G46" s="7">
        <v>359</v>
      </c>
      <c r="H46" s="7">
        <v>63</v>
      </c>
      <c r="I46" s="7">
        <v>82</v>
      </c>
      <c r="J46" s="7">
        <v>592</v>
      </c>
      <c r="K46" s="7">
        <v>138</v>
      </c>
      <c r="L46" s="7">
        <v>77</v>
      </c>
      <c r="M46" s="48">
        <f>C46/$C$2</f>
        <v>0.64</v>
      </c>
      <c r="N46" s="49">
        <f>(C46*D46)/1000</f>
        <v>14.496</v>
      </c>
      <c r="O46" s="50">
        <f t="shared" ref="O46:O58" si="6">(N46)/$E$3</f>
        <v>0.24160000000000001</v>
      </c>
      <c r="P46" s="51">
        <f>(C46*G46)/1000</f>
        <v>34.463999999999999</v>
      </c>
      <c r="Q46" s="50">
        <f t="shared" ref="Q46:Q58" si="7">(P46)/$G$3</f>
        <v>0.57440000000000002</v>
      </c>
    </row>
    <row r="47" spans="1:17" x14ac:dyDescent="0.2">
      <c r="A47" s="6" t="s">
        <v>15</v>
      </c>
      <c r="B47" s="7">
        <v>3166</v>
      </c>
      <c r="C47" s="7">
        <v>102</v>
      </c>
      <c r="D47" s="7">
        <v>127</v>
      </c>
      <c r="E47" s="7">
        <v>25</v>
      </c>
      <c r="F47" s="7">
        <v>81</v>
      </c>
      <c r="G47" s="7">
        <v>344</v>
      </c>
      <c r="H47" s="7">
        <v>39</v>
      </c>
      <c r="I47" s="7">
        <v>89</v>
      </c>
      <c r="J47" s="7">
        <v>510</v>
      </c>
      <c r="K47" s="7">
        <v>106</v>
      </c>
      <c r="L47" s="7">
        <v>78</v>
      </c>
      <c r="M47" s="48">
        <f>C47/$C$2</f>
        <v>0.68</v>
      </c>
      <c r="N47" s="49">
        <f>(C47*D47)/1000</f>
        <v>12.954000000000001</v>
      </c>
      <c r="O47" s="50">
        <f t="shared" si="6"/>
        <v>0.21590000000000001</v>
      </c>
      <c r="P47" s="51">
        <f>(C47*G47)/1000</f>
        <v>35.088000000000001</v>
      </c>
      <c r="Q47" s="50">
        <f t="shared" si="7"/>
        <v>0.58479999999999999</v>
      </c>
    </row>
    <row r="48" spans="1:17" x14ac:dyDescent="0.2">
      <c r="A48" s="6" t="s">
        <v>16</v>
      </c>
      <c r="B48" s="7">
        <v>2764</v>
      </c>
      <c r="C48" s="7">
        <v>92</v>
      </c>
      <c r="D48" s="7">
        <v>137</v>
      </c>
      <c r="E48" s="7">
        <v>32</v>
      </c>
      <c r="F48" s="7">
        <v>77</v>
      </c>
      <c r="G48" s="7">
        <v>330</v>
      </c>
      <c r="H48" s="7">
        <v>49</v>
      </c>
      <c r="I48" s="7">
        <v>86</v>
      </c>
      <c r="J48" s="7">
        <v>591</v>
      </c>
      <c r="K48" s="7">
        <v>116</v>
      </c>
      <c r="L48" s="7">
        <v>80</v>
      </c>
      <c r="M48" s="48">
        <f>C48/$C$2</f>
        <v>0.61333333333333329</v>
      </c>
      <c r="N48" s="49">
        <f>(C48*D48)/1000</f>
        <v>12.603999999999999</v>
      </c>
      <c r="O48" s="50">
        <f t="shared" si="6"/>
        <v>0.21006666666666665</v>
      </c>
      <c r="P48" s="51">
        <f>(C48*G48)/1000</f>
        <v>30.36</v>
      </c>
      <c r="Q48" s="50">
        <f t="shared" si="7"/>
        <v>0.50600000000000001</v>
      </c>
    </row>
    <row r="49" spans="1:17" x14ac:dyDescent="0.2">
      <c r="A49" s="6" t="s">
        <v>17</v>
      </c>
      <c r="B49" s="7">
        <v>3290</v>
      </c>
      <c r="C49" s="7">
        <v>110</v>
      </c>
      <c r="D49" s="7">
        <v>98</v>
      </c>
      <c r="E49" s="7">
        <v>32</v>
      </c>
      <c r="F49" s="7">
        <v>51</v>
      </c>
      <c r="G49" s="7">
        <v>249</v>
      </c>
      <c r="H49" s="7">
        <v>35</v>
      </c>
      <c r="I49" s="7">
        <v>83</v>
      </c>
      <c r="J49" s="7">
        <v>485</v>
      </c>
      <c r="K49" s="7">
        <v>87</v>
      </c>
      <c r="L49" s="7">
        <v>77</v>
      </c>
      <c r="M49" s="48">
        <f>C49/$C$2</f>
        <v>0.73333333333333328</v>
      </c>
      <c r="N49" s="49">
        <f>(C49*D49)/1000</f>
        <v>10.78</v>
      </c>
      <c r="O49" s="50">
        <f t="shared" si="6"/>
        <v>0.17966666666666667</v>
      </c>
      <c r="P49" s="51">
        <f>(C49*G49)/1000</f>
        <v>27.39</v>
      </c>
      <c r="Q49" s="50">
        <f t="shared" si="7"/>
        <v>0.45650000000000002</v>
      </c>
    </row>
    <row r="50" spans="1:17" x14ac:dyDescent="0.2">
      <c r="A50" s="6" t="s">
        <v>18</v>
      </c>
      <c r="B50" s="7">
        <v>2475</v>
      </c>
      <c r="C50" s="7">
        <v>83</v>
      </c>
      <c r="D50" s="7">
        <v>175</v>
      </c>
      <c r="E50" s="7">
        <v>31</v>
      </c>
      <c r="F50" s="7">
        <v>82</v>
      </c>
      <c r="G50" s="7">
        <v>270</v>
      </c>
      <c r="H50" s="7">
        <v>23</v>
      </c>
      <c r="I50" s="7">
        <v>84</v>
      </c>
      <c r="J50" s="7">
        <v>592</v>
      </c>
      <c r="K50" s="7">
        <v>88</v>
      </c>
      <c r="L50" s="7">
        <v>84</v>
      </c>
      <c r="M50" s="48">
        <f>C50/$C$2</f>
        <v>0.55333333333333334</v>
      </c>
      <c r="N50" s="49">
        <f>(C50*D50)/1000</f>
        <v>14.525</v>
      </c>
      <c r="O50" s="50">
        <f t="shared" si="6"/>
        <v>0.24208333333333334</v>
      </c>
      <c r="P50" s="51">
        <f>(C50*G50)/1000</f>
        <v>22.41</v>
      </c>
      <c r="Q50" s="50">
        <f t="shared" si="7"/>
        <v>0.3735</v>
      </c>
    </row>
    <row r="51" spans="1:17" x14ac:dyDescent="0.2">
      <c r="A51" s="6" t="s">
        <v>19</v>
      </c>
      <c r="B51" s="7">
        <v>2620</v>
      </c>
      <c r="C51" s="7">
        <v>85</v>
      </c>
      <c r="D51" s="7">
        <v>148</v>
      </c>
      <c r="E51" s="7">
        <v>19</v>
      </c>
      <c r="F51" s="7">
        <v>86</v>
      </c>
      <c r="G51" s="7">
        <v>349</v>
      </c>
      <c r="H51" s="7">
        <v>20</v>
      </c>
      <c r="I51" s="7">
        <v>94</v>
      </c>
      <c r="J51" s="7">
        <v>648</v>
      </c>
      <c r="K51" s="7">
        <v>72</v>
      </c>
      <c r="L51" s="7">
        <v>88</v>
      </c>
      <c r="M51" s="48">
        <f>C51/$C$2</f>
        <v>0.56666666666666665</v>
      </c>
      <c r="N51" s="49">
        <f>(C51*D51)/1000</f>
        <v>12.58</v>
      </c>
      <c r="O51" s="50">
        <f t="shared" si="6"/>
        <v>0.20966666666666667</v>
      </c>
      <c r="P51" s="51">
        <f>(C51*G51)/1000</f>
        <v>29.664999999999999</v>
      </c>
      <c r="Q51" s="50">
        <f t="shared" si="7"/>
        <v>0.49441666666666667</v>
      </c>
    </row>
    <row r="52" spans="1:17" x14ac:dyDescent="0.2">
      <c r="A52" s="6" t="s">
        <v>20</v>
      </c>
      <c r="B52" s="7">
        <v>3410</v>
      </c>
      <c r="C52" s="7">
        <v>110</v>
      </c>
      <c r="D52" s="7">
        <v>156</v>
      </c>
      <c r="E52" s="7">
        <v>15</v>
      </c>
      <c r="F52" s="7">
        <v>90</v>
      </c>
      <c r="G52" s="7">
        <v>390</v>
      </c>
      <c r="H52" s="7">
        <v>19</v>
      </c>
      <c r="I52" s="7">
        <v>95</v>
      </c>
      <c r="J52" s="7">
        <v>576</v>
      </c>
      <c r="K52" s="7">
        <v>82</v>
      </c>
      <c r="L52" s="7">
        <v>86</v>
      </c>
      <c r="M52" s="48">
        <f>C52/$C$2</f>
        <v>0.73333333333333328</v>
      </c>
      <c r="N52" s="49">
        <f>(C52*D52)/1000</f>
        <v>17.16</v>
      </c>
      <c r="O52" s="50">
        <f t="shared" si="6"/>
        <v>0.28599999999999998</v>
      </c>
      <c r="P52" s="51">
        <f>(C52*G52)/1000</f>
        <v>42.9</v>
      </c>
      <c r="Q52" s="50">
        <f t="shared" si="7"/>
        <v>0.71499999999999997</v>
      </c>
    </row>
    <row r="53" spans="1:17" x14ac:dyDescent="0.2">
      <c r="A53" s="6" t="s">
        <v>21</v>
      </c>
      <c r="B53" s="7">
        <v>2987</v>
      </c>
      <c r="C53" s="7">
        <v>100</v>
      </c>
      <c r="D53" s="7">
        <v>155</v>
      </c>
      <c r="E53" s="7">
        <v>21</v>
      </c>
      <c r="F53" s="7">
        <v>85</v>
      </c>
      <c r="G53" s="7">
        <v>301</v>
      </c>
      <c r="H53" s="7">
        <v>15</v>
      </c>
      <c r="I53" s="7">
        <v>95</v>
      </c>
      <c r="J53" s="7">
        <v>537</v>
      </c>
      <c r="K53" s="7">
        <v>54</v>
      </c>
      <c r="L53" s="7">
        <v>89</v>
      </c>
      <c r="M53" s="48">
        <f>C53/$C$2</f>
        <v>0.66666666666666663</v>
      </c>
      <c r="N53" s="49">
        <f>(C53*D53)/1000</f>
        <v>15.5</v>
      </c>
      <c r="O53" s="50">
        <f t="shared" si="6"/>
        <v>0.25833333333333336</v>
      </c>
      <c r="P53" s="51">
        <f>(C53*G53)/1000</f>
        <v>30.1</v>
      </c>
      <c r="Q53" s="50">
        <f t="shared" si="7"/>
        <v>0.50166666666666671</v>
      </c>
    </row>
    <row r="54" spans="1:17" x14ac:dyDescent="0.2">
      <c r="A54" s="6" t="s">
        <v>22</v>
      </c>
      <c r="B54" s="7">
        <v>3119</v>
      </c>
      <c r="C54" s="7">
        <v>101</v>
      </c>
      <c r="D54" s="7">
        <v>144</v>
      </c>
      <c r="E54" s="7">
        <v>17</v>
      </c>
      <c r="F54" s="7">
        <v>87</v>
      </c>
      <c r="G54" s="7">
        <v>333</v>
      </c>
      <c r="H54" s="7">
        <v>17</v>
      </c>
      <c r="I54" s="7">
        <v>95</v>
      </c>
      <c r="J54" s="7">
        <v>519</v>
      </c>
      <c r="K54" s="7">
        <v>72</v>
      </c>
      <c r="L54" s="7">
        <v>86</v>
      </c>
      <c r="M54" s="48">
        <f>C54/$C$2</f>
        <v>0.67333333333333334</v>
      </c>
      <c r="N54" s="49">
        <f>(C54*D54)/1000</f>
        <v>14.544</v>
      </c>
      <c r="O54" s="50">
        <f t="shared" si="6"/>
        <v>0.2424</v>
      </c>
      <c r="P54" s="51">
        <f>(C54*G54)/1000</f>
        <v>33.633000000000003</v>
      </c>
      <c r="Q54" s="50">
        <f t="shared" si="7"/>
        <v>0.56054999999999999</v>
      </c>
    </row>
    <row r="55" spans="1:17" x14ac:dyDescent="0.2">
      <c r="A55" s="6" t="s">
        <v>23</v>
      </c>
      <c r="B55" s="18">
        <v>2624</v>
      </c>
      <c r="C55" s="18">
        <v>85</v>
      </c>
      <c r="D55" s="18">
        <v>104</v>
      </c>
      <c r="E55" s="18">
        <v>19</v>
      </c>
      <c r="F55" s="7">
        <v>79</v>
      </c>
      <c r="G55" s="18">
        <v>262</v>
      </c>
      <c r="H55" s="18">
        <v>16</v>
      </c>
      <c r="I55" s="7">
        <v>93</v>
      </c>
      <c r="J55" s="18">
        <v>472</v>
      </c>
      <c r="K55" s="18">
        <v>56</v>
      </c>
      <c r="L55" s="7">
        <v>87</v>
      </c>
      <c r="M55" s="48">
        <f>C55/$C$2</f>
        <v>0.56666666666666665</v>
      </c>
      <c r="N55" s="49">
        <f>(C55*D55)/1000</f>
        <v>8.84</v>
      </c>
      <c r="O55" s="50">
        <f t="shared" si="6"/>
        <v>0.14733333333333334</v>
      </c>
      <c r="P55" s="51">
        <f>(C55*G55)/1000</f>
        <v>22.27</v>
      </c>
      <c r="Q55" s="50">
        <f t="shared" si="7"/>
        <v>0.37116666666666664</v>
      </c>
    </row>
    <row r="56" spans="1:17" ht="13.5" thickBot="1" x14ac:dyDescent="0.25">
      <c r="A56" s="6" t="s">
        <v>24</v>
      </c>
      <c r="B56" s="7">
        <v>6156</v>
      </c>
      <c r="C56" s="7">
        <v>199</v>
      </c>
      <c r="D56" s="7">
        <v>115</v>
      </c>
      <c r="E56" s="7">
        <v>14</v>
      </c>
      <c r="F56" s="7">
        <v>83</v>
      </c>
      <c r="G56" s="7">
        <v>259</v>
      </c>
      <c r="H56" s="7">
        <v>17</v>
      </c>
      <c r="I56" s="7">
        <v>91</v>
      </c>
      <c r="J56" s="7">
        <v>473</v>
      </c>
      <c r="K56" s="7">
        <v>62</v>
      </c>
      <c r="L56" s="7">
        <v>83</v>
      </c>
      <c r="M56" s="48">
        <f>C56/$C$2</f>
        <v>1.3266666666666667</v>
      </c>
      <c r="N56" s="49">
        <f>(C56*D56)/1000</f>
        <v>22.885000000000002</v>
      </c>
      <c r="O56" s="50">
        <f t="shared" si="6"/>
        <v>0.38141666666666668</v>
      </c>
      <c r="P56" s="51">
        <f>(C56*G56)/1000</f>
        <v>51.540999999999997</v>
      </c>
      <c r="Q56" s="50">
        <f t="shared" si="7"/>
        <v>0.85901666666666665</v>
      </c>
    </row>
    <row r="57" spans="1:17" ht="14.25" thickTop="1" thickBot="1" x14ac:dyDescent="0.25">
      <c r="A57" s="8" t="s">
        <v>47</v>
      </c>
      <c r="B57" s="17">
        <f>SUM(B45:B56)</f>
        <v>38235</v>
      </c>
      <c r="C57" s="17"/>
      <c r="D57" s="9"/>
      <c r="E57" s="9"/>
      <c r="F57" s="9"/>
      <c r="G57" s="9"/>
      <c r="H57" s="9"/>
      <c r="I57" s="9"/>
      <c r="J57" s="9"/>
      <c r="K57" s="9"/>
      <c r="L57" s="9"/>
      <c r="M57" s="52"/>
      <c r="N57" s="53"/>
      <c r="O57" s="54"/>
      <c r="P57" s="55"/>
      <c r="Q57" s="54"/>
    </row>
    <row r="58" spans="1:17" ht="14.25" thickTop="1" thickBot="1" x14ac:dyDescent="0.25">
      <c r="A58" s="14" t="s">
        <v>48</v>
      </c>
      <c r="B58" s="10">
        <f t="shared" ref="B58:J58" si="8">AVERAGE(B45:B56)</f>
        <v>3186.25</v>
      </c>
      <c r="C58" s="10">
        <f t="shared" si="8"/>
        <v>104.58333333333333</v>
      </c>
      <c r="D58" s="10">
        <f t="shared" si="8"/>
        <v>136.16666666666666</v>
      </c>
      <c r="E58" s="10">
        <f>AVERAGE(E45:E56)</f>
        <v>24.666666666666668</v>
      </c>
      <c r="F58" s="10">
        <f>AVERAGE(F45:F56)</f>
        <v>78.75</v>
      </c>
      <c r="G58" s="10">
        <f>AVERAGE(G45:G56)</f>
        <v>306.75</v>
      </c>
      <c r="H58" s="10">
        <f>AVERAGE(H45:H56)</f>
        <v>34</v>
      </c>
      <c r="I58" s="10">
        <f>AVERAGE(I45:I56)</f>
        <v>86.916666666666671</v>
      </c>
      <c r="J58" s="10">
        <f t="shared" si="8"/>
        <v>538.58333333333337</v>
      </c>
      <c r="K58" s="10">
        <f>AVERAGE(K45:K56)</f>
        <v>87.916666666666671</v>
      </c>
      <c r="L58" s="10">
        <f>AVERAGE(L45:L56)</f>
        <v>82.166666666666671</v>
      </c>
      <c r="M58" s="56">
        <f>C58/$C$2</f>
        <v>0.69722222222222219</v>
      </c>
      <c r="N58" s="57">
        <f>(C58*D58)/1000</f>
        <v>14.240763888888887</v>
      </c>
      <c r="O58" s="58">
        <f t="shared" si="6"/>
        <v>0.23734606481481479</v>
      </c>
      <c r="P58" s="59">
        <f>(C58*G58)/1000</f>
        <v>32.080937499999997</v>
      </c>
      <c r="Q58" s="58">
        <f t="shared" si="7"/>
        <v>0.53468229166666659</v>
      </c>
    </row>
    <row r="59" spans="1:17" ht="13.5" thickTop="1" x14ac:dyDescent="0.2"/>
    <row r="60" spans="1:17" ht="13.5" thickBot="1" x14ac:dyDescent="0.25"/>
    <row r="61" spans="1:17" ht="13.5" thickTop="1" x14ac:dyDescent="0.2">
      <c r="A61" s="28" t="s">
        <v>5</v>
      </c>
      <c r="B61" s="11" t="s">
        <v>6</v>
      </c>
      <c r="C61" s="11" t="s">
        <v>6</v>
      </c>
      <c r="D61" s="11" t="s">
        <v>35</v>
      </c>
      <c r="E61" s="11" t="s">
        <v>36</v>
      </c>
      <c r="F61" s="15" t="s">
        <v>2</v>
      </c>
      <c r="G61" s="11" t="s">
        <v>37</v>
      </c>
      <c r="H61" s="11" t="s">
        <v>38</v>
      </c>
      <c r="I61" s="15" t="s">
        <v>3</v>
      </c>
      <c r="J61" s="11" t="s">
        <v>39</v>
      </c>
      <c r="K61" s="11" t="s">
        <v>40</v>
      </c>
      <c r="L61" s="15" t="s">
        <v>41</v>
      </c>
      <c r="M61" s="40" t="s">
        <v>25</v>
      </c>
      <c r="N61" s="41" t="s">
        <v>26</v>
      </c>
      <c r="O61" s="42" t="s">
        <v>27</v>
      </c>
      <c r="P61" s="43" t="s">
        <v>25</v>
      </c>
      <c r="Q61" s="42" t="s">
        <v>25</v>
      </c>
    </row>
    <row r="62" spans="1:17" ht="13.5" thickBot="1" x14ac:dyDescent="0.25">
      <c r="A62" s="19" t="s">
        <v>49</v>
      </c>
      <c r="B62" s="12" t="s">
        <v>10</v>
      </c>
      <c r="C62" s="13" t="s">
        <v>11</v>
      </c>
      <c r="D62" s="12" t="s">
        <v>12</v>
      </c>
      <c r="E62" s="12" t="s">
        <v>12</v>
      </c>
      <c r="F62" s="16" t="s">
        <v>43</v>
      </c>
      <c r="G62" s="12" t="s">
        <v>12</v>
      </c>
      <c r="H62" s="12" t="s">
        <v>12</v>
      </c>
      <c r="I62" s="16" t="s">
        <v>43</v>
      </c>
      <c r="J62" s="12" t="s">
        <v>12</v>
      </c>
      <c r="K62" s="12" t="s">
        <v>12</v>
      </c>
      <c r="L62" s="16" t="s">
        <v>43</v>
      </c>
      <c r="M62" s="44" t="s">
        <v>6</v>
      </c>
      <c r="N62" s="45" t="s">
        <v>29</v>
      </c>
      <c r="O62" s="46" t="s">
        <v>30</v>
      </c>
      <c r="P62" s="47" t="s">
        <v>31</v>
      </c>
      <c r="Q62" s="46" t="s">
        <v>32</v>
      </c>
    </row>
    <row r="63" spans="1:17" ht="13.5" thickTop="1" x14ac:dyDescent="0.2">
      <c r="A63" s="6" t="s">
        <v>13</v>
      </c>
      <c r="B63" s="7">
        <v>4719</v>
      </c>
      <c r="C63" s="7">
        <v>157</v>
      </c>
      <c r="D63" s="7">
        <v>138</v>
      </c>
      <c r="E63" s="7">
        <v>28</v>
      </c>
      <c r="F63" s="20">
        <f t="shared" ref="F63:F74" si="9">+(D63-E63)/D63</f>
        <v>0.79710144927536231</v>
      </c>
      <c r="G63" s="7">
        <v>297</v>
      </c>
      <c r="H63" s="7">
        <v>33</v>
      </c>
      <c r="I63" s="20">
        <f>+(G63-H63)/G63</f>
        <v>0.88888888888888884</v>
      </c>
      <c r="J63" s="7">
        <v>614</v>
      </c>
      <c r="K63" s="7">
        <v>97</v>
      </c>
      <c r="L63" s="20">
        <f t="shared" ref="L63:L74" si="10">+(J63-K63)/J63</f>
        <v>0.84201954397394141</v>
      </c>
      <c r="M63" s="48">
        <f>C63/$C$2</f>
        <v>1.0466666666666666</v>
      </c>
      <c r="N63" s="49">
        <f>(C63*D63)/1000</f>
        <v>21.666</v>
      </c>
      <c r="O63" s="50">
        <f>(N63)/$E$3</f>
        <v>0.36110000000000003</v>
      </c>
      <c r="P63" s="51">
        <f>(C63*G63)/1000</f>
        <v>46.628999999999998</v>
      </c>
      <c r="Q63" s="50">
        <f>(P63)/$G$3</f>
        <v>0.77715000000000001</v>
      </c>
    </row>
    <row r="64" spans="1:17" x14ac:dyDescent="0.2">
      <c r="A64" s="6" t="s">
        <v>14</v>
      </c>
      <c r="B64" s="7">
        <v>3345</v>
      </c>
      <c r="C64" s="7">
        <v>119</v>
      </c>
      <c r="D64" s="7">
        <v>125</v>
      </c>
      <c r="E64" s="7">
        <v>33</v>
      </c>
      <c r="F64" s="20">
        <f t="shared" si="9"/>
        <v>0.73599999999999999</v>
      </c>
      <c r="G64" s="7">
        <v>287</v>
      </c>
      <c r="H64" s="7">
        <v>47</v>
      </c>
      <c r="I64" s="20">
        <f>+(G64-H64)/G64</f>
        <v>0.83623693379790942</v>
      </c>
      <c r="J64" s="7">
        <v>527</v>
      </c>
      <c r="K64" s="7">
        <v>121</v>
      </c>
      <c r="L64" s="20">
        <f t="shared" si="10"/>
        <v>0.77039848197343452</v>
      </c>
      <c r="M64" s="48">
        <f>C64/$C$2</f>
        <v>0.79333333333333333</v>
      </c>
      <c r="N64" s="49">
        <f>(C64*D64)/1000</f>
        <v>14.875</v>
      </c>
      <c r="O64" s="50">
        <f t="shared" ref="O64:O76" si="11">(N64)/$E$3</f>
        <v>0.24791666666666667</v>
      </c>
      <c r="P64" s="51">
        <f>(C64*G64)/1000</f>
        <v>34.152999999999999</v>
      </c>
      <c r="Q64" s="50">
        <f t="shared" ref="Q64:Q76" si="12">(P64)/$G$3</f>
        <v>0.56921666666666659</v>
      </c>
    </row>
    <row r="65" spans="1:17" x14ac:dyDescent="0.2">
      <c r="A65" s="6" t="s">
        <v>15</v>
      </c>
      <c r="B65" s="7">
        <v>4083</v>
      </c>
      <c r="C65" s="7">
        <v>132</v>
      </c>
      <c r="D65" s="7">
        <v>190</v>
      </c>
      <c r="E65" s="7">
        <v>40</v>
      </c>
      <c r="F65" s="20">
        <f t="shared" si="9"/>
        <v>0.78947368421052633</v>
      </c>
      <c r="G65" s="7">
        <v>304</v>
      </c>
      <c r="H65" s="7">
        <v>56</v>
      </c>
      <c r="I65" s="20">
        <f>+(G65-H65)/G65</f>
        <v>0.81578947368421051</v>
      </c>
      <c r="J65" s="7">
        <v>545</v>
      </c>
      <c r="K65" s="7">
        <v>128</v>
      </c>
      <c r="L65" s="20">
        <f t="shared" si="10"/>
        <v>0.76513761467889907</v>
      </c>
      <c r="M65" s="48">
        <f>C65/$C$2</f>
        <v>0.88</v>
      </c>
      <c r="N65" s="49">
        <f>(C65*D65)/1000</f>
        <v>25.08</v>
      </c>
      <c r="O65" s="50">
        <f t="shared" si="11"/>
        <v>0.41799999999999998</v>
      </c>
      <c r="P65" s="51">
        <f>(C65*G65)/1000</f>
        <v>40.128</v>
      </c>
      <c r="Q65" s="50">
        <f t="shared" si="12"/>
        <v>0.66879999999999995</v>
      </c>
    </row>
    <row r="66" spans="1:17" x14ac:dyDescent="0.2">
      <c r="A66" s="6" t="s">
        <v>16</v>
      </c>
      <c r="B66" s="7">
        <v>3495</v>
      </c>
      <c r="C66" s="7">
        <v>117</v>
      </c>
      <c r="D66" s="7">
        <v>79</v>
      </c>
      <c r="E66" s="7">
        <v>54</v>
      </c>
      <c r="F66" s="20">
        <f t="shared" si="9"/>
        <v>0.31645569620253167</v>
      </c>
      <c r="G66" s="7">
        <v>250</v>
      </c>
      <c r="H66" s="7">
        <v>39</v>
      </c>
      <c r="I66" s="20">
        <f>+(G66-H66)/G66</f>
        <v>0.84399999999999997</v>
      </c>
      <c r="J66" s="7">
        <v>390</v>
      </c>
      <c r="K66" s="7">
        <v>121</v>
      </c>
      <c r="L66" s="20">
        <f t="shared" si="10"/>
        <v>0.68974358974358974</v>
      </c>
      <c r="M66" s="48">
        <f>C66/$C$2</f>
        <v>0.78</v>
      </c>
      <c r="N66" s="49">
        <f>(C66*D66)/1000</f>
        <v>9.2430000000000003</v>
      </c>
      <c r="O66" s="50">
        <f t="shared" si="11"/>
        <v>0.15404999999999999</v>
      </c>
      <c r="P66" s="51">
        <f>(C66*G66)/1000</f>
        <v>29.25</v>
      </c>
      <c r="Q66" s="50">
        <f t="shared" si="12"/>
        <v>0.48749999999999999</v>
      </c>
    </row>
    <row r="67" spans="1:17" x14ac:dyDescent="0.2">
      <c r="A67" s="6" t="s">
        <v>17</v>
      </c>
      <c r="B67" s="7">
        <v>3801</v>
      </c>
      <c r="C67" s="7">
        <v>127</v>
      </c>
      <c r="D67" s="7">
        <v>109</v>
      </c>
      <c r="E67" s="7">
        <v>19</v>
      </c>
      <c r="F67" s="20">
        <f t="shared" si="9"/>
        <v>0.82568807339449546</v>
      </c>
      <c r="G67" s="7">
        <v>204</v>
      </c>
      <c r="H67" s="7">
        <v>23</v>
      </c>
      <c r="I67" s="20">
        <f t="shared" ref="I67:I74" si="13">+(G67-H67)/G67</f>
        <v>0.88725490196078427</v>
      </c>
      <c r="J67" s="7">
        <v>436</v>
      </c>
      <c r="K67" s="7">
        <v>55</v>
      </c>
      <c r="L67" s="20">
        <f t="shared" si="10"/>
        <v>0.87385321100917435</v>
      </c>
      <c r="M67" s="48">
        <f>C67/$C$2</f>
        <v>0.84666666666666668</v>
      </c>
      <c r="N67" s="49">
        <f>(C67*D67)/1000</f>
        <v>13.843</v>
      </c>
      <c r="O67" s="50">
        <f t="shared" si="11"/>
        <v>0.23071666666666665</v>
      </c>
      <c r="P67" s="51">
        <f>(C67*G67)/1000</f>
        <v>25.908000000000001</v>
      </c>
      <c r="Q67" s="50">
        <f t="shared" si="12"/>
        <v>0.43180000000000002</v>
      </c>
    </row>
    <row r="68" spans="1:17" x14ac:dyDescent="0.2">
      <c r="A68" s="6" t="s">
        <v>18</v>
      </c>
      <c r="B68" s="7">
        <v>3992</v>
      </c>
      <c r="C68" s="7">
        <v>133</v>
      </c>
      <c r="D68" s="7">
        <v>139</v>
      </c>
      <c r="E68" s="7">
        <v>10</v>
      </c>
      <c r="F68" s="20">
        <f t="shared" si="9"/>
        <v>0.92805755395683454</v>
      </c>
      <c r="G68" s="7">
        <v>236</v>
      </c>
      <c r="H68" s="7">
        <v>19</v>
      </c>
      <c r="I68" s="20">
        <f t="shared" si="13"/>
        <v>0.91949152542372881</v>
      </c>
      <c r="J68" s="7">
        <v>481</v>
      </c>
      <c r="K68" s="7">
        <v>42</v>
      </c>
      <c r="L68" s="20">
        <f t="shared" si="10"/>
        <v>0.91268191268191268</v>
      </c>
      <c r="M68" s="48">
        <f>C68/$C$2</f>
        <v>0.88666666666666671</v>
      </c>
      <c r="N68" s="49">
        <f>(C68*D68)/1000</f>
        <v>18.486999999999998</v>
      </c>
      <c r="O68" s="50">
        <f t="shared" si="11"/>
        <v>0.30811666666666665</v>
      </c>
      <c r="P68" s="51">
        <f>(C68*G68)/1000</f>
        <v>31.388000000000002</v>
      </c>
      <c r="Q68" s="50">
        <f t="shared" si="12"/>
        <v>0.52313333333333334</v>
      </c>
    </row>
    <row r="69" spans="1:17" x14ac:dyDescent="0.2">
      <c r="A69" s="6" t="s">
        <v>19</v>
      </c>
      <c r="B69" s="7">
        <v>4989</v>
      </c>
      <c r="C69" s="7">
        <v>161</v>
      </c>
      <c r="D69" s="7">
        <v>79</v>
      </c>
      <c r="E69" s="7">
        <v>14</v>
      </c>
      <c r="F69" s="20">
        <f t="shared" si="9"/>
        <v>0.82278481012658233</v>
      </c>
      <c r="G69" s="7">
        <v>156</v>
      </c>
      <c r="H69" s="7">
        <v>17</v>
      </c>
      <c r="I69" s="20">
        <f t="shared" si="13"/>
        <v>0.89102564102564108</v>
      </c>
      <c r="J69" s="7">
        <v>336</v>
      </c>
      <c r="K69" s="7">
        <v>58</v>
      </c>
      <c r="L69" s="20">
        <f t="shared" si="10"/>
        <v>0.82738095238095233</v>
      </c>
      <c r="M69" s="48">
        <f>C69/$C$2</f>
        <v>1.0733333333333333</v>
      </c>
      <c r="N69" s="49">
        <f>(C69*D69)/1000</f>
        <v>12.718999999999999</v>
      </c>
      <c r="O69" s="50">
        <f t="shared" si="11"/>
        <v>0.21198333333333333</v>
      </c>
      <c r="P69" s="51">
        <f>(C69*G69)/1000</f>
        <v>25.116</v>
      </c>
      <c r="Q69" s="50">
        <f t="shared" si="12"/>
        <v>0.41859999999999997</v>
      </c>
    </row>
    <row r="70" spans="1:17" x14ac:dyDescent="0.2">
      <c r="A70" s="6" t="s">
        <v>20</v>
      </c>
      <c r="B70" s="7">
        <v>3684</v>
      </c>
      <c r="C70" s="7">
        <v>119</v>
      </c>
      <c r="D70" s="7">
        <v>235</v>
      </c>
      <c r="E70" s="7">
        <v>21</v>
      </c>
      <c r="F70" s="20">
        <f t="shared" si="9"/>
        <v>0.91063829787234041</v>
      </c>
      <c r="G70" s="7">
        <v>399</v>
      </c>
      <c r="H70" s="7">
        <v>19</v>
      </c>
      <c r="I70" s="20">
        <f t="shared" si="13"/>
        <v>0.95238095238095233</v>
      </c>
      <c r="J70" s="7">
        <v>642</v>
      </c>
      <c r="K70" s="7">
        <v>62</v>
      </c>
      <c r="L70" s="20">
        <f t="shared" si="10"/>
        <v>0.90342679127725856</v>
      </c>
      <c r="M70" s="48">
        <f>C70/$C$2</f>
        <v>0.79333333333333333</v>
      </c>
      <c r="N70" s="49">
        <f>(C70*D70)/1000</f>
        <v>27.965</v>
      </c>
      <c r="O70" s="50">
        <f t="shared" si="11"/>
        <v>0.46608333333333335</v>
      </c>
      <c r="P70" s="51">
        <f>(C70*G70)/1000</f>
        <v>47.481000000000002</v>
      </c>
      <c r="Q70" s="50">
        <f t="shared" si="12"/>
        <v>0.79135</v>
      </c>
    </row>
    <row r="71" spans="1:17" x14ac:dyDescent="0.2">
      <c r="A71" s="6" t="s">
        <v>21</v>
      </c>
      <c r="B71" s="7">
        <v>4090</v>
      </c>
      <c r="C71" s="7">
        <v>136</v>
      </c>
      <c r="D71" s="7">
        <v>180</v>
      </c>
      <c r="E71" s="7">
        <v>17</v>
      </c>
      <c r="F71" s="20">
        <f t="shared" si="9"/>
        <v>0.90555555555555556</v>
      </c>
      <c r="G71" s="7">
        <v>306</v>
      </c>
      <c r="H71" s="7">
        <v>18</v>
      </c>
      <c r="I71" s="20">
        <f t="shared" si="13"/>
        <v>0.94117647058823528</v>
      </c>
      <c r="J71" s="7">
        <v>510</v>
      </c>
      <c r="K71" s="7">
        <v>57</v>
      </c>
      <c r="L71" s="20">
        <f t="shared" si="10"/>
        <v>0.88823529411764701</v>
      </c>
      <c r="M71" s="48">
        <f>C71/$C$2</f>
        <v>0.90666666666666662</v>
      </c>
      <c r="N71" s="49">
        <f>(C71*D71)/1000</f>
        <v>24.48</v>
      </c>
      <c r="O71" s="50">
        <f t="shared" si="11"/>
        <v>0.40800000000000003</v>
      </c>
      <c r="P71" s="51">
        <f>(C71*G71)/1000</f>
        <v>41.616</v>
      </c>
      <c r="Q71" s="50">
        <f t="shared" si="12"/>
        <v>0.69359999999999999</v>
      </c>
    </row>
    <row r="72" spans="1:17" x14ac:dyDescent="0.2">
      <c r="A72" s="6" t="s">
        <v>22</v>
      </c>
      <c r="B72" s="7">
        <v>4686</v>
      </c>
      <c r="C72" s="7">
        <v>151</v>
      </c>
      <c r="D72" s="7">
        <v>111</v>
      </c>
      <c r="E72" s="7">
        <v>19</v>
      </c>
      <c r="F72" s="20">
        <f t="shared" si="9"/>
        <v>0.8288288288288288</v>
      </c>
      <c r="G72" s="7">
        <v>200</v>
      </c>
      <c r="H72" s="7">
        <v>13</v>
      </c>
      <c r="I72" s="20">
        <f t="shared" si="13"/>
        <v>0.93500000000000005</v>
      </c>
      <c r="J72" s="7">
        <v>357</v>
      </c>
      <c r="K72" s="7">
        <v>58</v>
      </c>
      <c r="L72" s="20">
        <f t="shared" si="10"/>
        <v>0.83753501400560226</v>
      </c>
      <c r="M72" s="48">
        <f>C72/$C$2</f>
        <v>1.0066666666666666</v>
      </c>
      <c r="N72" s="49">
        <f>(C72*D72)/1000</f>
        <v>16.760999999999999</v>
      </c>
      <c r="O72" s="50">
        <f t="shared" si="11"/>
        <v>0.27934999999999999</v>
      </c>
      <c r="P72" s="51">
        <f>(C72*G72)/1000</f>
        <v>30.2</v>
      </c>
      <c r="Q72" s="50">
        <f t="shared" si="12"/>
        <v>0.5033333333333333</v>
      </c>
    </row>
    <row r="73" spans="1:17" x14ac:dyDescent="0.2">
      <c r="A73" s="6" t="s">
        <v>23</v>
      </c>
      <c r="B73" s="18">
        <v>4190</v>
      </c>
      <c r="C73" s="18">
        <v>140</v>
      </c>
      <c r="D73" s="18">
        <v>124</v>
      </c>
      <c r="E73" s="18">
        <v>17</v>
      </c>
      <c r="F73" s="20">
        <f t="shared" si="9"/>
        <v>0.86290322580645162</v>
      </c>
      <c r="G73" s="18">
        <v>273</v>
      </c>
      <c r="H73" s="18">
        <v>13</v>
      </c>
      <c r="I73" s="20">
        <f t="shared" si="13"/>
        <v>0.95238095238095233</v>
      </c>
      <c r="J73" s="18">
        <v>449</v>
      </c>
      <c r="K73" s="18">
        <v>57</v>
      </c>
      <c r="L73" s="20">
        <f t="shared" si="10"/>
        <v>0.87305122494432075</v>
      </c>
      <c r="M73" s="48">
        <f>C73/$C$2</f>
        <v>0.93333333333333335</v>
      </c>
      <c r="N73" s="49">
        <f>(C73*D73)/1000</f>
        <v>17.36</v>
      </c>
      <c r="O73" s="50">
        <f t="shared" si="11"/>
        <v>0.28933333333333333</v>
      </c>
      <c r="P73" s="51">
        <f>(C73*G73)/1000</f>
        <v>38.22</v>
      </c>
      <c r="Q73" s="50">
        <f t="shared" si="12"/>
        <v>0.63700000000000001</v>
      </c>
    </row>
    <row r="74" spans="1:17" ht="13.5" thickBot="1" x14ac:dyDescent="0.25">
      <c r="A74" s="6" t="s">
        <v>24</v>
      </c>
      <c r="B74" s="7">
        <v>4550</v>
      </c>
      <c r="C74" s="7">
        <v>153</v>
      </c>
      <c r="D74" s="7">
        <v>206</v>
      </c>
      <c r="E74" s="7">
        <v>9</v>
      </c>
      <c r="F74" s="20">
        <f t="shared" si="9"/>
        <v>0.9563106796116505</v>
      </c>
      <c r="G74" s="7">
        <v>335</v>
      </c>
      <c r="H74" s="7">
        <v>7</v>
      </c>
      <c r="I74" s="20">
        <f t="shared" si="13"/>
        <v>0.9791044776119403</v>
      </c>
      <c r="J74" s="7">
        <v>695</v>
      </c>
      <c r="K74" s="7">
        <v>37</v>
      </c>
      <c r="L74" s="20">
        <f t="shared" si="10"/>
        <v>0.94676258992805751</v>
      </c>
      <c r="M74" s="48">
        <f>C74/$C$2</f>
        <v>1.02</v>
      </c>
      <c r="N74" s="49">
        <f>(C74*D74)/1000</f>
        <v>31.518000000000001</v>
      </c>
      <c r="O74" s="50">
        <f t="shared" si="11"/>
        <v>0.52529999999999999</v>
      </c>
      <c r="P74" s="51">
        <f>(C74*G74)/1000</f>
        <v>51.255000000000003</v>
      </c>
      <c r="Q74" s="50">
        <f t="shared" si="12"/>
        <v>0.85425000000000006</v>
      </c>
    </row>
    <row r="75" spans="1:17" ht="14.25" thickTop="1" thickBot="1" x14ac:dyDescent="0.25">
      <c r="A75" s="8" t="s">
        <v>50</v>
      </c>
      <c r="B75" s="17">
        <f>SUM(B63:B74)</f>
        <v>49624</v>
      </c>
      <c r="C75" s="17"/>
      <c r="D75" s="9"/>
      <c r="E75" s="9"/>
      <c r="F75" s="9"/>
      <c r="G75" s="9"/>
      <c r="H75" s="9"/>
      <c r="I75" s="9"/>
      <c r="J75" s="9"/>
      <c r="K75" s="9"/>
      <c r="L75" s="9"/>
      <c r="M75" s="52"/>
      <c r="N75" s="53"/>
      <c r="O75" s="54"/>
      <c r="P75" s="55"/>
      <c r="Q75" s="54"/>
    </row>
    <row r="76" spans="1:17" ht="14.25" thickTop="1" thickBot="1" x14ac:dyDescent="0.25">
      <c r="A76" s="14" t="s">
        <v>51</v>
      </c>
      <c r="B76" s="10">
        <f t="shared" ref="B76:J76" si="14">AVERAGE(B63:B74)</f>
        <v>4135.333333333333</v>
      </c>
      <c r="C76" s="10">
        <f t="shared" si="14"/>
        <v>137.08333333333334</v>
      </c>
      <c r="D76" s="10">
        <f t="shared" si="14"/>
        <v>142.91666666666666</v>
      </c>
      <c r="E76" s="10">
        <f>AVERAGE(E63:E74)</f>
        <v>23.416666666666668</v>
      </c>
      <c r="F76" s="26">
        <f>AVERAGE(F63:F74)</f>
        <v>0.80664982123676332</v>
      </c>
      <c r="G76" s="10">
        <f>AVERAGE(G63:G74)</f>
        <v>270.58333333333331</v>
      </c>
      <c r="H76" s="10">
        <f>AVERAGE(H63:H74)</f>
        <v>25.333333333333332</v>
      </c>
      <c r="I76" s="26">
        <f>AVERAGE(I63:I74)</f>
        <v>0.90356085147860365</v>
      </c>
      <c r="J76" s="10">
        <f t="shared" si="14"/>
        <v>498.5</v>
      </c>
      <c r="K76" s="10">
        <f>AVERAGE(K63:K74)</f>
        <v>74.416666666666671</v>
      </c>
      <c r="L76" s="26">
        <f>AVERAGE(L63:L74)</f>
        <v>0.84418551839289924</v>
      </c>
      <c r="M76" s="56">
        <f>C76/$C$2</f>
        <v>0.91388888888888897</v>
      </c>
      <c r="N76" s="57">
        <f>(C76*D76)/1000</f>
        <v>19.591493055555556</v>
      </c>
      <c r="O76" s="58">
        <f t="shared" si="11"/>
        <v>0.3265248842592593</v>
      </c>
      <c r="P76" s="59">
        <f>(C76*G76)/1000</f>
        <v>37.092465277777784</v>
      </c>
      <c r="Q76" s="58">
        <f t="shared" si="12"/>
        <v>0.61820775462962974</v>
      </c>
    </row>
    <row r="77" spans="1:17" ht="13.5" thickTop="1" x14ac:dyDescent="0.2">
      <c r="F77" s="25" t="s">
        <v>52</v>
      </c>
    </row>
    <row r="78" spans="1:17" ht="13.5" thickBot="1" x14ac:dyDescent="0.25"/>
    <row r="79" spans="1:17" ht="13.5" thickTop="1" x14ac:dyDescent="0.2">
      <c r="A79" s="28" t="s">
        <v>5</v>
      </c>
      <c r="B79" s="11" t="s">
        <v>6</v>
      </c>
      <c r="C79" s="11" t="s">
        <v>6</v>
      </c>
      <c r="D79" s="11" t="s">
        <v>35</v>
      </c>
      <c r="E79" s="11" t="s">
        <v>36</v>
      </c>
      <c r="F79" s="15" t="s">
        <v>2</v>
      </c>
      <c r="G79" s="11" t="s">
        <v>37</v>
      </c>
      <c r="H79" s="11" t="s">
        <v>38</v>
      </c>
      <c r="I79" s="15" t="s">
        <v>3</v>
      </c>
      <c r="J79" s="11" t="s">
        <v>39</v>
      </c>
      <c r="K79" s="11" t="s">
        <v>40</v>
      </c>
      <c r="L79" s="15" t="s">
        <v>41</v>
      </c>
      <c r="M79" s="40" t="s">
        <v>25</v>
      </c>
      <c r="N79" s="41" t="s">
        <v>26</v>
      </c>
      <c r="O79" s="42" t="s">
        <v>27</v>
      </c>
      <c r="P79" s="43" t="s">
        <v>25</v>
      </c>
      <c r="Q79" s="42" t="s">
        <v>25</v>
      </c>
    </row>
    <row r="80" spans="1:17" ht="13.5" thickBot="1" x14ac:dyDescent="0.25">
      <c r="A80" s="19" t="s">
        <v>53</v>
      </c>
      <c r="B80" s="12" t="s">
        <v>10</v>
      </c>
      <c r="C80" s="13" t="s">
        <v>11</v>
      </c>
      <c r="D80" s="12" t="s">
        <v>12</v>
      </c>
      <c r="E80" s="12" t="s">
        <v>12</v>
      </c>
      <c r="F80" s="16" t="s">
        <v>43</v>
      </c>
      <c r="G80" s="12" t="s">
        <v>12</v>
      </c>
      <c r="H80" s="12" t="s">
        <v>12</v>
      </c>
      <c r="I80" s="16" t="s">
        <v>43</v>
      </c>
      <c r="J80" s="12" t="s">
        <v>12</v>
      </c>
      <c r="K80" s="12" t="s">
        <v>12</v>
      </c>
      <c r="L80" s="16" t="s">
        <v>43</v>
      </c>
      <c r="M80" s="44" t="s">
        <v>6</v>
      </c>
      <c r="N80" s="45" t="s">
        <v>29</v>
      </c>
      <c r="O80" s="46" t="s">
        <v>30</v>
      </c>
      <c r="P80" s="47" t="s">
        <v>31</v>
      </c>
      <c r="Q80" s="46" t="s">
        <v>32</v>
      </c>
    </row>
    <row r="81" spans="1:18" ht="13.5" thickTop="1" x14ac:dyDescent="0.2">
      <c r="A81" s="6" t="s">
        <v>13</v>
      </c>
      <c r="B81" s="7">
        <v>3334</v>
      </c>
      <c r="C81" s="7">
        <v>108</v>
      </c>
      <c r="D81" s="7">
        <v>232</v>
      </c>
      <c r="E81" s="7">
        <v>14</v>
      </c>
      <c r="F81" s="21">
        <f>+(D81-E81)/D81</f>
        <v>0.93965517241379315</v>
      </c>
      <c r="G81" s="7">
        <v>423</v>
      </c>
      <c r="H81" s="7">
        <v>6</v>
      </c>
      <c r="I81" s="21">
        <f>+(G81-H81)/G81</f>
        <v>0.98581560283687941</v>
      </c>
      <c r="J81" s="7">
        <v>734</v>
      </c>
      <c r="K81" s="7">
        <v>31</v>
      </c>
      <c r="L81" s="21">
        <f>+(J81-K81)/J81</f>
        <v>0.95776566757493187</v>
      </c>
      <c r="M81" s="48">
        <f>C81/$C$2</f>
        <v>0.72</v>
      </c>
      <c r="N81" s="49">
        <f>(C81*D81)/1000</f>
        <v>25.056000000000001</v>
      </c>
      <c r="O81" s="50">
        <f>(N81)/$E$3</f>
        <v>0.41760000000000003</v>
      </c>
      <c r="P81" s="51">
        <f>(C81*G81)/1000</f>
        <v>45.683999999999997</v>
      </c>
      <c r="Q81" s="50">
        <f>(P81)/$G$3</f>
        <v>0.76139999999999997</v>
      </c>
    </row>
    <row r="82" spans="1:18" x14ac:dyDescent="0.2">
      <c r="A82" s="6" t="s">
        <v>14</v>
      </c>
      <c r="B82" s="7">
        <v>5712</v>
      </c>
      <c r="C82" s="7">
        <v>204</v>
      </c>
      <c r="D82" s="7">
        <v>306</v>
      </c>
      <c r="E82" s="7">
        <v>16</v>
      </c>
      <c r="F82" s="21">
        <f>+(D82-E82)/D82</f>
        <v>0.94771241830065356</v>
      </c>
      <c r="G82" s="7">
        <v>436</v>
      </c>
      <c r="H82" s="7">
        <v>17</v>
      </c>
      <c r="I82" s="21">
        <f t="shared" ref="I82:I92" si="15">+(G82-H82)/G82</f>
        <v>0.96100917431192656</v>
      </c>
      <c r="J82" s="7">
        <v>726</v>
      </c>
      <c r="K82" s="7">
        <v>6.7</v>
      </c>
      <c r="L82" s="21">
        <f>+(J82-K82)/J82</f>
        <v>0.9907713498622589</v>
      </c>
      <c r="M82" s="48">
        <f>C82/$C$2</f>
        <v>1.36</v>
      </c>
      <c r="N82" s="49">
        <f>(C82*D82)/1000</f>
        <v>62.423999999999999</v>
      </c>
      <c r="O82" s="50">
        <f t="shared" ref="O82:O94" si="16">(N82)/$E$3</f>
        <v>1.0404</v>
      </c>
      <c r="P82" s="51">
        <f>(C82*G82)/1000</f>
        <v>88.944000000000003</v>
      </c>
      <c r="Q82" s="50">
        <f t="shared" ref="Q82:Q94" si="17">(P82)/$G$3</f>
        <v>1.4823999999999999</v>
      </c>
    </row>
    <row r="83" spans="1:18" x14ac:dyDescent="0.2">
      <c r="A83" s="6" t="s">
        <v>15</v>
      </c>
      <c r="B83" s="7">
        <v>6837</v>
      </c>
      <c r="C83" s="7">
        <v>221</v>
      </c>
      <c r="D83" s="7">
        <v>122</v>
      </c>
      <c r="E83" s="7">
        <v>23</v>
      </c>
      <c r="F83" s="21">
        <f>+(D83-E83)/D83</f>
        <v>0.81147540983606559</v>
      </c>
      <c r="G83" s="7">
        <v>258</v>
      </c>
      <c r="H83" s="7">
        <v>18</v>
      </c>
      <c r="I83" s="21">
        <f t="shared" si="15"/>
        <v>0.93023255813953487</v>
      </c>
      <c r="J83" s="7">
        <v>441</v>
      </c>
      <c r="K83" s="7">
        <v>69</v>
      </c>
      <c r="L83" s="21">
        <f>+(J83-K83)/J83</f>
        <v>0.84353741496598644</v>
      </c>
      <c r="M83" s="48">
        <f>C83/$C$2</f>
        <v>1.4733333333333334</v>
      </c>
      <c r="N83" s="49">
        <f>(C83*D83)/1000</f>
        <v>26.962</v>
      </c>
      <c r="O83" s="50">
        <f t="shared" si="16"/>
        <v>0.44936666666666664</v>
      </c>
      <c r="P83" s="51">
        <f>(C83*G83)/1000</f>
        <v>57.018000000000001</v>
      </c>
      <c r="Q83" s="50">
        <f t="shared" si="17"/>
        <v>0.95030000000000003</v>
      </c>
    </row>
    <row r="84" spans="1:18" x14ac:dyDescent="0.2">
      <c r="A84" s="6" t="s">
        <v>16</v>
      </c>
      <c r="B84" s="7">
        <v>3468</v>
      </c>
      <c r="C84" s="7">
        <v>116</v>
      </c>
      <c r="D84" s="7">
        <v>101</v>
      </c>
      <c r="E84" s="7">
        <v>9</v>
      </c>
      <c r="F84" s="21">
        <f>+(D84-E84)/D84</f>
        <v>0.91089108910891092</v>
      </c>
      <c r="G84" s="7">
        <v>230</v>
      </c>
      <c r="H84" s="7">
        <v>12</v>
      </c>
      <c r="I84" s="21">
        <f t="shared" si="15"/>
        <v>0.94782608695652171</v>
      </c>
      <c r="J84" s="7">
        <v>400</v>
      </c>
      <c r="K84" s="7">
        <v>56</v>
      </c>
      <c r="L84" s="21">
        <f>+(J84-K84)/J84</f>
        <v>0.86</v>
      </c>
      <c r="M84" s="48">
        <f>C84/$C$2</f>
        <v>0.77333333333333332</v>
      </c>
      <c r="N84" s="49">
        <f>(C84*D84)/1000</f>
        <v>11.715999999999999</v>
      </c>
      <c r="O84" s="50">
        <f t="shared" si="16"/>
        <v>0.19526666666666664</v>
      </c>
      <c r="P84" s="51">
        <f>(C84*G84)/1000</f>
        <v>26.68</v>
      </c>
      <c r="Q84" s="50">
        <f t="shared" si="17"/>
        <v>0.44466666666666665</v>
      </c>
    </row>
    <row r="85" spans="1:18" x14ac:dyDescent="0.2">
      <c r="A85" s="6" t="s">
        <v>17</v>
      </c>
      <c r="B85" s="7">
        <v>3286</v>
      </c>
      <c r="C85" s="7">
        <v>106</v>
      </c>
      <c r="D85" s="7">
        <v>118</v>
      </c>
      <c r="E85" s="22">
        <v>50</v>
      </c>
      <c r="F85" s="21">
        <f>+(D85-E85)/D85</f>
        <v>0.57627118644067798</v>
      </c>
      <c r="G85" s="7">
        <v>183</v>
      </c>
      <c r="H85" s="7">
        <v>34</v>
      </c>
      <c r="I85" s="21">
        <f t="shared" si="15"/>
        <v>0.81420765027322406</v>
      </c>
      <c r="J85" s="7">
        <v>372</v>
      </c>
      <c r="K85" s="7">
        <v>48</v>
      </c>
      <c r="L85" s="21">
        <f>+(J85-K85)/J85</f>
        <v>0.87096774193548387</v>
      </c>
      <c r="M85" s="48">
        <f>C85/$C$2</f>
        <v>0.70666666666666667</v>
      </c>
      <c r="N85" s="49">
        <f>(C85*D85)/1000</f>
        <v>12.507999999999999</v>
      </c>
      <c r="O85" s="50">
        <f t="shared" si="16"/>
        <v>0.20846666666666666</v>
      </c>
      <c r="P85" s="51">
        <f>(C85*G85)/1000</f>
        <v>19.398</v>
      </c>
      <c r="Q85" s="50">
        <f t="shared" si="17"/>
        <v>0.32329999999999998</v>
      </c>
    </row>
    <row r="86" spans="1:18" x14ac:dyDescent="0.2">
      <c r="A86" s="6" t="s">
        <v>18</v>
      </c>
      <c r="B86" s="7">
        <v>3239</v>
      </c>
      <c r="C86" s="7">
        <v>108</v>
      </c>
      <c r="D86" s="7">
        <v>199</v>
      </c>
      <c r="E86" s="23"/>
      <c r="F86" s="21" t="s">
        <v>54</v>
      </c>
      <c r="G86" s="7">
        <v>379</v>
      </c>
      <c r="H86" s="23"/>
      <c r="I86" s="21" t="s">
        <v>54</v>
      </c>
      <c r="J86" s="7">
        <v>649</v>
      </c>
      <c r="K86" s="23"/>
      <c r="L86" s="21" t="s">
        <v>54</v>
      </c>
      <c r="M86" s="48">
        <f>C86/$C$2</f>
        <v>0.72</v>
      </c>
      <c r="N86" s="49">
        <f>(C86*D86)/1000</f>
        <v>21.492000000000001</v>
      </c>
      <c r="O86" s="50">
        <f t="shared" si="16"/>
        <v>0.35820000000000002</v>
      </c>
      <c r="P86" s="51">
        <f>(C86*G86)/1000</f>
        <v>40.932000000000002</v>
      </c>
      <c r="Q86" s="50">
        <f t="shared" si="17"/>
        <v>0.68220000000000003</v>
      </c>
      <c r="R86" s="24"/>
    </row>
    <row r="87" spans="1:18" x14ac:dyDescent="0.2">
      <c r="A87" s="6" t="s">
        <v>19</v>
      </c>
      <c r="B87" s="7">
        <v>5302</v>
      </c>
      <c r="C87" s="7">
        <v>171</v>
      </c>
      <c r="D87" s="7">
        <v>158</v>
      </c>
      <c r="E87" s="23"/>
      <c r="F87" s="21" t="s">
        <v>54</v>
      </c>
      <c r="G87" s="7">
        <v>210</v>
      </c>
      <c r="H87" s="23"/>
      <c r="I87" s="21" t="s">
        <v>54</v>
      </c>
      <c r="J87" s="7">
        <v>486</v>
      </c>
      <c r="K87" s="23"/>
      <c r="L87" s="21" t="s">
        <v>54</v>
      </c>
      <c r="M87" s="48">
        <f>C87/$C$2</f>
        <v>1.1399999999999999</v>
      </c>
      <c r="N87" s="49">
        <f>(C87*D87)/1000</f>
        <v>27.018000000000001</v>
      </c>
      <c r="O87" s="50">
        <f t="shared" si="16"/>
        <v>0.45030000000000003</v>
      </c>
      <c r="P87" s="51">
        <f>(C87*G87)/1000</f>
        <v>35.909999999999997</v>
      </c>
      <c r="Q87" s="50">
        <f t="shared" si="17"/>
        <v>0.59849999999999992</v>
      </c>
    </row>
    <row r="88" spans="1:18" x14ac:dyDescent="0.2">
      <c r="A88" s="6" t="s">
        <v>20</v>
      </c>
      <c r="B88" s="7">
        <v>3644</v>
      </c>
      <c r="C88" s="7">
        <v>118</v>
      </c>
      <c r="D88" s="7">
        <v>72</v>
      </c>
      <c r="E88" s="7">
        <v>22</v>
      </c>
      <c r="F88" s="21">
        <f>+(D88-E88)/D88</f>
        <v>0.69444444444444442</v>
      </c>
      <c r="G88" s="7">
        <v>170</v>
      </c>
      <c r="H88" s="7">
        <v>26</v>
      </c>
      <c r="I88" s="21">
        <f t="shared" si="15"/>
        <v>0.84705882352941175</v>
      </c>
      <c r="J88" s="7">
        <v>263</v>
      </c>
      <c r="K88" s="7">
        <v>77</v>
      </c>
      <c r="L88" s="21">
        <f>+(J88-K88)/J88</f>
        <v>0.70722433460076051</v>
      </c>
      <c r="M88" s="48">
        <f>C88/$C$2</f>
        <v>0.78666666666666663</v>
      </c>
      <c r="N88" s="49">
        <f>(C88*D88)/1000</f>
        <v>8.4960000000000004</v>
      </c>
      <c r="O88" s="50">
        <f t="shared" si="16"/>
        <v>0.1416</v>
      </c>
      <c r="P88" s="51">
        <f>(C88*G88)/1000</f>
        <v>20.059999999999999</v>
      </c>
      <c r="Q88" s="50">
        <f t="shared" si="17"/>
        <v>0.33433333333333332</v>
      </c>
    </row>
    <row r="89" spans="1:18" x14ac:dyDescent="0.2">
      <c r="A89" s="6" t="s">
        <v>21</v>
      </c>
      <c r="B89" s="7">
        <v>2967</v>
      </c>
      <c r="C89" s="7">
        <v>99</v>
      </c>
      <c r="D89" s="7">
        <v>97</v>
      </c>
      <c r="E89" s="7">
        <v>13</v>
      </c>
      <c r="F89" s="21">
        <f>+(D89-E89)/D89</f>
        <v>0.865979381443299</v>
      </c>
      <c r="G89" s="7">
        <v>198</v>
      </c>
      <c r="H89" s="7">
        <v>25</v>
      </c>
      <c r="I89" s="21">
        <f t="shared" si="15"/>
        <v>0.8737373737373737</v>
      </c>
      <c r="J89" s="7">
        <v>357</v>
      </c>
      <c r="K89" s="7">
        <v>82</v>
      </c>
      <c r="L89" s="21">
        <f>+(J89-K89)/J89</f>
        <v>0.77030812324929976</v>
      </c>
      <c r="M89" s="48">
        <f>C89/$C$2</f>
        <v>0.66</v>
      </c>
      <c r="N89" s="49">
        <f>(C89*D89)/1000</f>
        <v>9.6029999999999998</v>
      </c>
      <c r="O89" s="50">
        <f t="shared" si="16"/>
        <v>0.16005</v>
      </c>
      <c r="P89" s="51">
        <f>(C89*G89)/1000</f>
        <v>19.602</v>
      </c>
      <c r="Q89" s="50">
        <f t="shared" si="17"/>
        <v>0.32669999999999999</v>
      </c>
    </row>
    <row r="90" spans="1:18" x14ac:dyDescent="0.2">
      <c r="A90" s="6" t="s">
        <v>22</v>
      </c>
      <c r="B90" s="7">
        <v>2998</v>
      </c>
      <c r="C90" s="7">
        <v>97</v>
      </c>
      <c r="D90" s="7">
        <v>82</v>
      </c>
      <c r="E90" s="7">
        <v>35</v>
      </c>
      <c r="F90" s="21">
        <f>+(D90-E90)/D90</f>
        <v>0.57317073170731703</v>
      </c>
      <c r="G90" s="7">
        <v>135</v>
      </c>
      <c r="H90" s="7">
        <v>28</v>
      </c>
      <c r="I90" s="21">
        <f t="shared" si="15"/>
        <v>0.79259259259259263</v>
      </c>
      <c r="J90" s="7">
        <v>300</v>
      </c>
      <c r="K90" s="7">
        <v>80</v>
      </c>
      <c r="L90" s="21">
        <f>+(J90-K90)/J90</f>
        <v>0.73333333333333328</v>
      </c>
      <c r="M90" s="48">
        <f>C90/$C$2</f>
        <v>0.64666666666666661</v>
      </c>
      <c r="N90" s="49">
        <f>(C90*D90)/1000</f>
        <v>7.9539999999999997</v>
      </c>
      <c r="O90" s="50">
        <f t="shared" si="16"/>
        <v>0.13256666666666667</v>
      </c>
      <c r="P90" s="51">
        <f>(C90*G90)/1000</f>
        <v>13.095000000000001</v>
      </c>
      <c r="Q90" s="50">
        <f t="shared" si="17"/>
        <v>0.21825</v>
      </c>
    </row>
    <row r="91" spans="1:18" x14ac:dyDescent="0.2">
      <c r="A91" s="6" t="s">
        <v>23</v>
      </c>
      <c r="B91" s="18">
        <v>3141</v>
      </c>
      <c r="C91" s="18">
        <v>105</v>
      </c>
      <c r="D91" s="18">
        <v>44</v>
      </c>
      <c r="E91" s="18">
        <v>17</v>
      </c>
      <c r="F91" s="21">
        <f>+(D91-E91)/D91</f>
        <v>0.61363636363636365</v>
      </c>
      <c r="G91" s="18">
        <v>163</v>
      </c>
      <c r="H91" s="18">
        <v>25</v>
      </c>
      <c r="I91" s="21">
        <f t="shared" si="15"/>
        <v>0.84662576687116564</v>
      </c>
      <c r="J91" s="18">
        <v>227</v>
      </c>
      <c r="K91" s="18">
        <v>103</v>
      </c>
      <c r="L91" s="21">
        <f>+(J91-K91)/J91</f>
        <v>0.54625550660792954</v>
      </c>
      <c r="M91" s="48">
        <f>C91/$C$2</f>
        <v>0.7</v>
      </c>
      <c r="N91" s="49">
        <f>(C91*D91)/1000</f>
        <v>4.62</v>
      </c>
      <c r="O91" s="50">
        <f t="shared" si="16"/>
        <v>7.6999999999999999E-2</v>
      </c>
      <c r="P91" s="51">
        <f>(C91*G91)/1000</f>
        <v>17.114999999999998</v>
      </c>
      <c r="Q91" s="50">
        <f t="shared" si="17"/>
        <v>0.28524999999999995</v>
      </c>
    </row>
    <row r="92" spans="1:18" ht="13.5" thickBot="1" x14ac:dyDescent="0.25">
      <c r="A92" s="6" t="s">
        <v>24</v>
      </c>
      <c r="B92" s="7">
        <v>2262</v>
      </c>
      <c r="C92" s="7">
        <v>73</v>
      </c>
      <c r="D92" s="7">
        <v>138</v>
      </c>
      <c r="E92" s="7">
        <v>36</v>
      </c>
      <c r="F92" s="21">
        <f>+(D92-E92)/D92</f>
        <v>0.73913043478260865</v>
      </c>
      <c r="G92" s="7">
        <v>267</v>
      </c>
      <c r="H92" s="7">
        <v>24</v>
      </c>
      <c r="I92" s="21">
        <f t="shared" si="15"/>
        <v>0.9101123595505618</v>
      </c>
      <c r="J92" s="7">
        <v>496</v>
      </c>
      <c r="K92" s="7">
        <v>98</v>
      </c>
      <c r="L92" s="21">
        <f>+(J92-K92)/J92</f>
        <v>0.80241935483870963</v>
      </c>
      <c r="M92" s="48">
        <f>C92/$C$2</f>
        <v>0.48666666666666669</v>
      </c>
      <c r="N92" s="49">
        <f>(C92*D92)/1000</f>
        <v>10.074</v>
      </c>
      <c r="O92" s="50">
        <f t="shared" si="16"/>
        <v>0.16789999999999999</v>
      </c>
      <c r="P92" s="51">
        <f>(C92*G92)/1000</f>
        <v>19.491</v>
      </c>
      <c r="Q92" s="50">
        <f t="shared" si="17"/>
        <v>0.32484999999999997</v>
      </c>
    </row>
    <row r="93" spans="1:18" ht="14.25" thickTop="1" thickBot="1" x14ac:dyDescent="0.25">
      <c r="A93" s="8" t="s">
        <v>55</v>
      </c>
      <c r="B93" s="17">
        <f>SUM(B81:B92)</f>
        <v>46190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52"/>
      <c r="N93" s="53"/>
      <c r="O93" s="54"/>
      <c r="P93" s="55"/>
      <c r="Q93" s="54"/>
    </row>
    <row r="94" spans="1:18" ht="14.25" thickTop="1" thickBot="1" x14ac:dyDescent="0.25">
      <c r="A94" s="14" t="s">
        <v>56</v>
      </c>
      <c r="B94" s="10">
        <f t="shared" ref="B94:K94" si="18">AVERAGE(B81:B92)</f>
        <v>3849.1666666666665</v>
      </c>
      <c r="C94" s="10">
        <f t="shared" si="18"/>
        <v>127.16666666666667</v>
      </c>
      <c r="D94" s="10">
        <f t="shared" si="18"/>
        <v>139.08333333333334</v>
      </c>
      <c r="E94" s="10">
        <f t="shared" si="18"/>
        <v>23.5</v>
      </c>
      <c r="F94" s="26">
        <f>AVERAGE(F81:F92)</f>
        <v>0.76723666321141337</v>
      </c>
      <c r="G94" s="10">
        <f>AVERAGE(G81:G92)</f>
        <v>254.33333333333334</v>
      </c>
      <c r="H94" s="10">
        <f>AVERAGE(H81:H92)</f>
        <v>21.5</v>
      </c>
      <c r="I94" s="26">
        <f>AVERAGE(I81:I92)</f>
        <v>0.89092179887991918</v>
      </c>
      <c r="J94" s="10">
        <f t="shared" si="18"/>
        <v>454.25</v>
      </c>
      <c r="K94" s="10">
        <f t="shared" si="18"/>
        <v>65.070000000000007</v>
      </c>
      <c r="L94" s="26">
        <f>AVERAGE(L81:L92)</f>
        <v>0.80825828269686928</v>
      </c>
      <c r="M94" s="56">
        <f>C94/$C$2</f>
        <v>0.84777777777777785</v>
      </c>
      <c r="N94" s="57">
        <f>(C94*D94)/1000</f>
        <v>17.686763888888891</v>
      </c>
      <c r="O94" s="58">
        <f t="shared" si="16"/>
        <v>0.29477939814814819</v>
      </c>
      <c r="P94" s="59">
        <f>(C94*G94)/1000</f>
        <v>32.342722222222228</v>
      </c>
      <c r="Q94" s="58">
        <f t="shared" si="17"/>
        <v>0.53904537037037048</v>
      </c>
    </row>
    <row r="95" spans="1:18" ht="13.5" thickTop="1" x14ac:dyDescent="0.2">
      <c r="F95" s="25"/>
    </row>
    <row r="96" spans="1:18" ht="13.5" thickBot="1" x14ac:dyDescent="0.25"/>
    <row r="97" spans="1:17" ht="13.5" thickTop="1" x14ac:dyDescent="0.2">
      <c r="A97" s="28" t="s">
        <v>5</v>
      </c>
      <c r="B97" s="11" t="s">
        <v>6</v>
      </c>
      <c r="C97" s="11" t="s">
        <v>6</v>
      </c>
      <c r="D97" s="11" t="s">
        <v>35</v>
      </c>
      <c r="E97" s="11" t="s">
        <v>36</v>
      </c>
      <c r="F97" s="15" t="s">
        <v>2</v>
      </c>
      <c r="G97" s="11" t="s">
        <v>37</v>
      </c>
      <c r="H97" s="11" t="s">
        <v>38</v>
      </c>
      <c r="I97" s="15" t="s">
        <v>3</v>
      </c>
      <c r="J97" s="11" t="s">
        <v>39</v>
      </c>
      <c r="K97" s="11" t="s">
        <v>40</v>
      </c>
      <c r="L97" s="15" t="s">
        <v>41</v>
      </c>
      <c r="M97" s="40" t="s">
        <v>25</v>
      </c>
      <c r="N97" s="41" t="s">
        <v>26</v>
      </c>
      <c r="O97" s="42" t="s">
        <v>27</v>
      </c>
      <c r="P97" s="43" t="s">
        <v>25</v>
      </c>
      <c r="Q97" s="42" t="s">
        <v>25</v>
      </c>
    </row>
    <row r="98" spans="1:17" ht="13.5" thickBot="1" x14ac:dyDescent="0.25">
      <c r="A98" s="19" t="s">
        <v>57</v>
      </c>
      <c r="B98" s="12" t="s">
        <v>10</v>
      </c>
      <c r="C98" s="13" t="s">
        <v>11</v>
      </c>
      <c r="D98" s="12" t="s">
        <v>12</v>
      </c>
      <c r="E98" s="12" t="s">
        <v>12</v>
      </c>
      <c r="F98" s="16" t="s">
        <v>43</v>
      </c>
      <c r="G98" s="12" t="s">
        <v>12</v>
      </c>
      <c r="H98" s="12" t="s">
        <v>12</v>
      </c>
      <c r="I98" s="16" t="s">
        <v>43</v>
      </c>
      <c r="J98" s="12" t="s">
        <v>12</v>
      </c>
      <c r="K98" s="12" t="s">
        <v>12</v>
      </c>
      <c r="L98" s="16" t="s">
        <v>43</v>
      </c>
      <c r="M98" s="44" t="s">
        <v>6</v>
      </c>
      <c r="N98" s="45" t="s">
        <v>29</v>
      </c>
      <c r="O98" s="46" t="s">
        <v>30</v>
      </c>
      <c r="P98" s="47" t="s">
        <v>31</v>
      </c>
      <c r="Q98" s="46" t="s">
        <v>32</v>
      </c>
    </row>
    <row r="99" spans="1:17" ht="13.5" thickTop="1" x14ac:dyDescent="0.2">
      <c r="A99" s="6" t="s">
        <v>13</v>
      </c>
      <c r="B99" s="7">
        <v>1966</v>
      </c>
      <c r="C99" s="7">
        <v>63</v>
      </c>
      <c r="D99" s="7">
        <v>232</v>
      </c>
      <c r="E99" s="7">
        <v>14</v>
      </c>
      <c r="F99" s="21">
        <v>0.94</v>
      </c>
      <c r="G99" s="7">
        <v>423</v>
      </c>
      <c r="H99" s="7">
        <v>6</v>
      </c>
      <c r="I99" s="21">
        <v>0.99</v>
      </c>
      <c r="J99" s="7">
        <v>734</v>
      </c>
      <c r="K99" s="7">
        <v>31</v>
      </c>
      <c r="L99" s="21">
        <v>0.96</v>
      </c>
      <c r="M99" s="48">
        <f>C99/$C$2</f>
        <v>0.42</v>
      </c>
      <c r="N99" s="49">
        <f>(C99*D99)/1000</f>
        <v>14.616</v>
      </c>
      <c r="O99" s="50">
        <f>(N99)/$E$3</f>
        <v>0.24359999999999998</v>
      </c>
      <c r="P99" s="51">
        <f>(C99*G99)/1000</f>
        <v>26.649000000000001</v>
      </c>
      <c r="Q99" s="50">
        <f>(P99)/$G$3</f>
        <v>0.44414999999999999</v>
      </c>
    </row>
    <row r="100" spans="1:17" x14ac:dyDescent="0.2">
      <c r="A100" s="6" t="s">
        <v>14</v>
      </c>
      <c r="B100" s="7">
        <v>1597</v>
      </c>
      <c r="C100" s="7">
        <v>57</v>
      </c>
      <c r="D100" s="7">
        <v>502</v>
      </c>
      <c r="E100" s="7">
        <v>24</v>
      </c>
      <c r="F100" s="21">
        <v>0.95</v>
      </c>
      <c r="G100" s="7">
        <v>527</v>
      </c>
      <c r="H100" s="7">
        <v>48</v>
      </c>
      <c r="I100" s="21">
        <v>0.91</v>
      </c>
      <c r="J100" s="7">
        <v>958</v>
      </c>
      <c r="K100" s="7">
        <v>153</v>
      </c>
      <c r="L100" s="21">
        <v>0.84</v>
      </c>
      <c r="M100" s="48">
        <f>C100/$C$2</f>
        <v>0.38</v>
      </c>
      <c r="N100" s="49">
        <f>(C100*D100)/1000</f>
        <v>28.614000000000001</v>
      </c>
      <c r="O100" s="50">
        <f t="shared" ref="O100:O112" si="19">(N100)/$E$3</f>
        <v>0.47689999999999999</v>
      </c>
      <c r="P100" s="51">
        <f>(C100*G100)/1000</f>
        <v>30.039000000000001</v>
      </c>
      <c r="Q100" s="50">
        <f t="shared" ref="Q100:Q112" si="20">(P100)/$G$3</f>
        <v>0.50065000000000004</v>
      </c>
    </row>
    <row r="101" spans="1:17" x14ac:dyDescent="0.2">
      <c r="A101" s="6" t="s">
        <v>15</v>
      </c>
      <c r="B101" s="7">
        <v>1765</v>
      </c>
      <c r="C101" s="7">
        <v>57</v>
      </c>
      <c r="D101" s="7">
        <v>482</v>
      </c>
      <c r="E101" s="7">
        <v>31</v>
      </c>
      <c r="F101" s="21">
        <v>0.94</v>
      </c>
      <c r="G101" s="7">
        <v>450</v>
      </c>
      <c r="H101" s="7">
        <v>37</v>
      </c>
      <c r="I101" s="21">
        <v>0.92</v>
      </c>
      <c r="J101" s="7">
        <v>910</v>
      </c>
      <c r="K101" s="7">
        <v>153</v>
      </c>
      <c r="L101" s="21">
        <v>0.83</v>
      </c>
      <c r="M101" s="48">
        <f>C101/$C$2</f>
        <v>0.38</v>
      </c>
      <c r="N101" s="49">
        <f>(C101*D101)/1000</f>
        <v>27.474</v>
      </c>
      <c r="O101" s="50">
        <f t="shared" si="19"/>
        <v>0.45790000000000003</v>
      </c>
      <c r="P101" s="51">
        <f>(C101*G101)/1000</f>
        <v>25.65</v>
      </c>
      <c r="Q101" s="50">
        <f t="shared" si="20"/>
        <v>0.42749999999999999</v>
      </c>
    </row>
    <row r="102" spans="1:17" x14ac:dyDescent="0.2">
      <c r="A102" s="6" t="s">
        <v>16</v>
      </c>
      <c r="B102" s="7">
        <v>1963</v>
      </c>
      <c r="C102" s="7">
        <v>65</v>
      </c>
      <c r="D102" s="7">
        <v>230</v>
      </c>
      <c r="E102" s="7">
        <v>33</v>
      </c>
      <c r="F102" s="21">
        <v>0.86</v>
      </c>
      <c r="G102" s="7">
        <v>332</v>
      </c>
      <c r="H102" s="7">
        <v>31</v>
      </c>
      <c r="I102" s="21">
        <v>0.91</v>
      </c>
      <c r="J102" s="7">
        <v>691</v>
      </c>
      <c r="K102" s="7">
        <v>159</v>
      </c>
      <c r="L102" s="21">
        <v>0.77</v>
      </c>
      <c r="M102" s="48">
        <f>C102/$C$2</f>
        <v>0.43333333333333335</v>
      </c>
      <c r="N102" s="49">
        <f>(C102*D102)/1000</f>
        <v>14.95</v>
      </c>
      <c r="O102" s="50">
        <f t="shared" si="19"/>
        <v>0.24916666666666665</v>
      </c>
      <c r="P102" s="51">
        <f>(C102*G102)/1000</f>
        <v>21.58</v>
      </c>
      <c r="Q102" s="50">
        <f t="shared" si="20"/>
        <v>0.35966666666666663</v>
      </c>
    </row>
    <row r="103" spans="1:17" x14ac:dyDescent="0.2">
      <c r="A103" s="6" t="s">
        <v>17</v>
      </c>
      <c r="B103" s="7">
        <v>1748</v>
      </c>
      <c r="C103" s="7">
        <v>56</v>
      </c>
      <c r="D103" s="7">
        <v>111</v>
      </c>
      <c r="E103" s="7">
        <v>26</v>
      </c>
      <c r="F103" s="21">
        <v>0.77</v>
      </c>
      <c r="G103" s="7">
        <v>230</v>
      </c>
      <c r="H103" s="7">
        <v>37</v>
      </c>
      <c r="I103" s="21">
        <v>0.84</v>
      </c>
      <c r="J103" s="7">
        <v>487</v>
      </c>
      <c r="K103" s="7">
        <v>136</v>
      </c>
      <c r="L103" s="21">
        <v>0.72</v>
      </c>
      <c r="M103" s="48">
        <f>C103/$C$2</f>
        <v>0.37333333333333335</v>
      </c>
      <c r="N103" s="49">
        <f>(C103*D103)/1000</f>
        <v>6.2160000000000002</v>
      </c>
      <c r="O103" s="50">
        <f t="shared" si="19"/>
        <v>0.1036</v>
      </c>
      <c r="P103" s="51">
        <f>(C103*G103)/1000</f>
        <v>12.88</v>
      </c>
      <c r="Q103" s="50">
        <f t="shared" si="20"/>
        <v>0.21466666666666667</v>
      </c>
    </row>
    <row r="104" spans="1:17" x14ac:dyDescent="0.2">
      <c r="A104" s="6" t="s">
        <v>18</v>
      </c>
      <c r="B104" s="7">
        <v>1741</v>
      </c>
      <c r="C104" s="7">
        <v>58</v>
      </c>
      <c r="D104" s="7">
        <v>137</v>
      </c>
      <c r="E104" s="7">
        <v>10</v>
      </c>
      <c r="F104" s="21">
        <v>0.93</v>
      </c>
      <c r="G104" s="7">
        <v>253</v>
      </c>
      <c r="H104" s="7">
        <v>23</v>
      </c>
      <c r="I104" s="21">
        <v>0.91</v>
      </c>
      <c r="J104" s="7">
        <v>539</v>
      </c>
      <c r="K104" s="7">
        <v>110</v>
      </c>
      <c r="L104" s="21">
        <v>0.8</v>
      </c>
      <c r="M104" s="48">
        <f>C104/$C$2</f>
        <v>0.38666666666666666</v>
      </c>
      <c r="N104" s="49">
        <f>(C104*D104)/1000</f>
        <v>7.9459999999999997</v>
      </c>
      <c r="O104" s="50">
        <f t="shared" si="19"/>
        <v>0.13243333333333332</v>
      </c>
      <c r="P104" s="51">
        <f>(C104*G104)/1000</f>
        <v>14.673999999999999</v>
      </c>
      <c r="Q104" s="50">
        <f t="shared" si="20"/>
        <v>0.24456666666666665</v>
      </c>
    </row>
    <row r="105" spans="1:17" x14ac:dyDescent="0.2">
      <c r="A105" s="6" t="s">
        <v>19</v>
      </c>
      <c r="B105" s="7">
        <v>1753</v>
      </c>
      <c r="C105" s="7">
        <v>57</v>
      </c>
      <c r="D105" s="7">
        <v>101</v>
      </c>
      <c r="E105" s="7">
        <v>10</v>
      </c>
      <c r="F105" s="21">
        <v>0.91</v>
      </c>
      <c r="G105" s="7">
        <v>220</v>
      </c>
      <c r="H105" s="7">
        <v>22</v>
      </c>
      <c r="I105" s="21">
        <v>0.9</v>
      </c>
      <c r="J105" s="7">
        <v>447</v>
      </c>
      <c r="K105" s="7">
        <v>107</v>
      </c>
      <c r="L105" s="21">
        <v>0.76</v>
      </c>
      <c r="M105" s="48">
        <f>C105/$C$2</f>
        <v>0.38</v>
      </c>
      <c r="N105" s="49">
        <f>(C105*D105)/1000</f>
        <v>5.7569999999999997</v>
      </c>
      <c r="O105" s="50">
        <f t="shared" si="19"/>
        <v>9.5949999999999994E-2</v>
      </c>
      <c r="P105" s="51">
        <f>(C105*G105)/1000</f>
        <v>12.54</v>
      </c>
      <c r="Q105" s="50">
        <f t="shared" si="20"/>
        <v>0.20899999999999999</v>
      </c>
    </row>
    <row r="106" spans="1:17" x14ac:dyDescent="0.2">
      <c r="A106" s="6" t="s">
        <v>20</v>
      </c>
      <c r="B106" s="7">
        <v>2175</v>
      </c>
      <c r="C106" s="7">
        <v>70</v>
      </c>
      <c r="D106" s="7">
        <v>173</v>
      </c>
      <c r="E106" s="7">
        <v>14</v>
      </c>
      <c r="F106" s="21">
        <v>0.92</v>
      </c>
      <c r="G106" s="7">
        <v>203</v>
      </c>
      <c r="H106" s="7">
        <v>29</v>
      </c>
      <c r="I106" s="21">
        <v>0.86</v>
      </c>
      <c r="J106" s="7">
        <v>422</v>
      </c>
      <c r="K106" s="7">
        <v>92</v>
      </c>
      <c r="L106" s="21">
        <v>0.78</v>
      </c>
      <c r="M106" s="48">
        <f>C106/$C$2</f>
        <v>0.46666666666666667</v>
      </c>
      <c r="N106" s="49">
        <f>(C106*D106)/1000</f>
        <v>12.11</v>
      </c>
      <c r="O106" s="50">
        <f t="shared" si="19"/>
        <v>0.20183333333333334</v>
      </c>
      <c r="P106" s="51">
        <f>(C106*G106)/1000</f>
        <v>14.21</v>
      </c>
      <c r="Q106" s="50">
        <f t="shared" si="20"/>
        <v>0.23683333333333334</v>
      </c>
    </row>
    <row r="107" spans="1:17" x14ac:dyDescent="0.2">
      <c r="A107" s="6" t="s">
        <v>21</v>
      </c>
      <c r="B107" s="7">
        <v>2005</v>
      </c>
      <c r="C107" s="7">
        <v>67</v>
      </c>
      <c r="D107" s="7">
        <v>109</v>
      </c>
      <c r="E107" s="7">
        <v>8</v>
      </c>
      <c r="F107" s="21">
        <v>0.93</v>
      </c>
      <c r="G107" s="7">
        <v>262</v>
      </c>
      <c r="H107" s="7">
        <v>25</v>
      </c>
      <c r="I107" s="21">
        <v>0.91</v>
      </c>
      <c r="J107" s="7">
        <v>474</v>
      </c>
      <c r="K107" s="7">
        <v>89</v>
      </c>
      <c r="L107" s="21">
        <v>0.81</v>
      </c>
      <c r="M107" s="48">
        <f>C107/$C$2</f>
        <v>0.44666666666666666</v>
      </c>
      <c r="N107" s="49">
        <f>(C107*D107)/1000</f>
        <v>7.3029999999999999</v>
      </c>
      <c r="O107" s="50">
        <f t="shared" si="19"/>
        <v>0.12171666666666667</v>
      </c>
      <c r="P107" s="51">
        <f>(C107*G107)/1000</f>
        <v>17.553999999999998</v>
      </c>
      <c r="Q107" s="50">
        <f t="shared" si="20"/>
        <v>0.29256666666666664</v>
      </c>
    </row>
    <row r="108" spans="1:17" x14ac:dyDescent="0.2">
      <c r="A108" s="6" t="s">
        <v>22</v>
      </c>
      <c r="B108" s="7">
        <v>1939</v>
      </c>
      <c r="C108" s="7">
        <v>63</v>
      </c>
      <c r="D108" s="7">
        <v>204</v>
      </c>
      <c r="E108" s="7">
        <v>10</v>
      </c>
      <c r="F108" s="21">
        <v>0.95</v>
      </c>
      <c r="G108" s="7">
        <v>245</v>
      </c>
      <c r="H108" s="7">
        <v>17</v>
      </c>
      <c r="I108" s="21">
        <v>0.93</v>
      </c>
      <c r="J108" s="7">
        <v>490</v>
      </c>
      <c r="K108" s="7">
        <v>52</v>
      </c>
      <c r="L108" s="21">
        <v>0.89</v>
      </c>
      <c r="M108" s="48">
        <f>C108/$C$2</f>
        <v>0.42</v>
      </c>
      <c r="N108" s="49">
        <f>(C108*D108)/1000</f>
        <v>12.852</v>
      </c>
      <c r="O108" s="50">
        <f t="shared" si="19"/>
        <v>0.2142</v>
      </c>
      <c r="P108" s="51">
        <f>(C108*G108)/1000</f>
        <v>15.435</v>
      </c>
      <c r="Q108" s="50">
        <f t="shared" si="20"/>
        <v>0.25725000000000003</v>
      </c>
    </row>
    <row r="109" spans="1:17" x14ac:dyDescent="0.2">
      <c r="A109" s="6" t="s">
        <v>23</v>
      </c>
      <c r="B109" s="18">
        <v>1903</v>
      </c>
      <c r="C109" s="18">
        <f>B109/30</f>
        <v>63.43333333333333</v>
      </c>
      <c r="D109" s="18">
        <v>160</v>
      </c>
      <c r="E109" s="18">
        <v>9</v>
      </c>
      <c r="F109" s="21">
        <v>0.95</v>
      </c>
      <c r="G109" s="18">
        <v>260</v>
      </c>
      <c r="H109" s="18">
        <v>14</v>
      </c>
      <c r="I109" s="21">
        <v>0.95</v>
      </c>
      <c r="J109" s="18">
        <v>515</v>
      </c>
      <c r="K109" s="18">
        <v>38</v>
      </c>
      <c r="L109" s="21">
        <v>0.93</v>
      </c>
      <c r="M109" s="48">
        <f>C109/$C$2</f>
        <v>0.42288888888888887</v>
      </c>
      <c r="N109" s="49">
        <f>(C109*D109)/1000</f>
        <v>10.149333333333333</v>
      </c>
      <c r="O109" s="50">
        <f t="shared" si="19"/>
        <v>0.16915555555555556</v>
      </c>
      <c r="P109" s="51">
        <f>(C109*G109)/1000</f>
        <v>16.492666666666665</v>
      </c>
      <c r="Q109" s="50">
        <f t="shared" si="20"/>
        <v>0.27487777777777772</v>
      </c>
    </row>
    <row r="110" spans="1:17" ht="13.5" thickBot="1" x14ac:dyDescent="0.25">
      <c r="A110" s="6" t="s">
        <v>24</v>
      </c>
      <c r="B110" s="7">
        <v>2906</v>
      </c>
      <c r="C110" s="7">
        <v>94</v>
      </c>
      <c r="D110" s="7">
        <v>167</v>
      </c>
      <c r="E110" s="7">
        <v>9</v>
      </c>
      <c r="F110" s="21">
        <v>0.95</v>
      </c>
      <c r="G110" s="7">
        <v>198</v>
      </c>
      <c r="H110" s="7">
        <v>13</v>
      </c>
      <c r="I110" s="21">
        <v>0.94</v>
      </c>
      <c r="J110" s="7">
        <v>414</v>
      </c>
      <c r="K110" s="7">
        <v>37</v>
      </c>
      <c r="L110" s="21">
        <v>0.91</v>
      </c>
      <c r="M110" s="48">
        <f>C110/$C$2</f>
        <v>0.62666666666666671</v>
      </c>
      <c r="N110" s="49">
        <f>(C110*D110)/1000</f>
        <v>15.698</v>
      </c>
      <c r="O110" s="50">
        <f t="shared" si="19"/>
        <v>0.26163333333333333</v>
      </c>
      <c r="P110" s="51">
        <f>(C110*G110)/1000</f>
        <v>18.611999999999998</v>
      </c>
      <c r="Q110" s="50">
        <f t="shared" si="20"/>
        <v>0.31019999999999998</v>
      </c>
    </row>
    <row r="111" spans="1:17" ht="14.25" thickTop="1" thickBot="1" x14ac:dyDescent="0.25">
      <c r="A111" s="8" t="s">
        <v>58</v>
      </c>
      <c r="B111" s="17">
        <f>SUM(B99:B110)</f>
        <v>23461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52"/>
      <c r="N111" s="53"/>
      <c r="O111" s="54"/>
      <c r="P111" s="55"/>
      <c r="Q111" s="54"/>
    </row>
    <row r="112" spans="1:17" ht="14.25" thickTop="1" thickBot="1" x14ac:dyDescent="0.25">
      <c r="A112" s="14" t="s">
        <v>59</v>
      </c>
      <c r="B112" s="10">
        <f t="shared" ref="B112:K112" si="21">AVERAGE(B99:B110)</f>
        <v>1955.0833333333333</v>
      </c>
      <c r="C112" s="10">
        <f t="shared" si="21"/>
        <v>64.202777777777769</v>
      </c>
      <c r="D112" s="10">
        <f t="shared" si="21"/>
        <v>217.33333333333334</v>
      </c>
      <c r="E112" s="10">
        <f t="shared" si="21"/>
        <v>16.5</v>
      </c>
      <c r="F112" s="26">
        <f>AVERAGE(F99:F110)</f>
        <v>0.91666666666666652</v>
      </c>
      <c r="G112" s="10">
        <f>AVERAGE(G99:G110)</f>
        <v>300.25</v>
      </c>
      <c r="H112" s="10">
        <f>AVERAGE(H99:H110)</f>
        <v>25.166666666666668</v>
      </c>
      <c r="I112" s="26">
        <f>AVERAGE(I99:I110)</f>
        <v>0.91416666666666657</v>
      </c>
      <c r="J112" s="10">
        <f t="shared" si="21"/>
        <v>590.08333333333337</v>
      </c>
      <c r="K112" s="10">
        <f t="shared" si="21"/>
        <v>96.416666666666671</v>
      </c>
      <c r="L112" s="26">
        <f>AVERAGE(L99:L110)</f>
        <v>0.83333333333333337</v>
      </c>
      <c r="M112" s="56">
        <f>C112/$C$2</f>
        <v>0.42801851851851846</v>
      </c>
      <c r="N112" s="57">
        <f>(C112*D112)/1000</f>
        <v>13.953403703703701</v>
      </c>
      <c r="O112" s="58">
        <f t="shared" si="19"/>
        <v>0.2325567283950617</v>
      </c>
      <c r="P112" s="59">
        <f>(C112*G112)/1000</f>
        <v>19.276884027777776</v>
      </c>
      <c r="Q112" s="58">
        <f t="shared" si="20"/>
        <v>0.32128140046296294</v>
      </c>
    </row>
    <row r="113" spans="1:18" ht="13.5" thickTop="1" x14ac:dyDescent="0.2">
      <c r="F113" s="25"/>
    </row>
    <row r="114" spans="1:18" ht="13.5" thickBot="1" x14ac:dyDescent="0.25"/>
    <row r="115" spans="1:18" ht="13.5" thickTop="1" x14ac:dyDescent="0.2">
      <c r="A115" s="28" t="s">
        <v>5</v>
      </c>
      <c r="B115" s="11" t="s">
        <v>6</v>
      </c>
      <c r="C115" s="11" t="s">
        <v>6</v>
      </c>
      <c r="D115" s="11" t="s">
        <v>35</v>
      </c>
      <c r="E115" s="11" t="s">
        <v>36</v>
      </c>
      <c r="F115" s="15" t="s">
        <v>2</v>
      </c>
      <c r="G115" s="11" t="s">
        <v>37</v>
      </c>
      <c r="H115" s="11" t="s">
        <v>38</v>
      </c>
      <c r="I115" s="15" t="s">
        <v>3</v>
      </c>
      <c r="J115" s="11" t="s">
        <v>39</v>
      </c>
      <c r="K115" s="11" t="s">
        <v>40</v>
      </c>
      <c r="L115" s="15" t="s">
        <v>41</v>
      </c>
      <c r="M115" s="40" t="s">
        <v>25</v>
      </c>
      <c r="N115" s="41" t="s">
        <v>26</v>
      </c>
      <c r="O115" s="42" t="s">
        <v>27</v>
      </c>
      <c r="P115" s="43" t="s">
        <v>25</v>
      </c>
      <c r="Q115" s="42" t="s">
        <v>25</v>
      </c>
    </row>
    <row r="116" spans="1:18" ht="13.5" thickBot="1" x14ac:dyDescent="0.25">
      <c r="A116" s="19" t="s">
        <v>60</v>
      </c>
      <c r="B116" s="12" t="s">
        <v>10</v>
      </c>
      <c r="C116" s="13" t="s">
        <v>11</v>
      </c>
      <c r="D116" s="12" t="s">
        <v>12</v>
      </c>
      <c r="E116" s="12" t="s">
        <v>12</v>
      </c>
      <c r="F116" s="16" t="s">
        <v>43</v>
      </c>
      <c r="G116" s="12" t="s">
        <v>12</v>
      </c>
      <c r="H116" s="12" t="s">
        <v>12</v>
      </c>
      <c r="I116" s="16" t="s">
        <v>43</v>
      </c>
      <c r="J116" s="12" t="s">
        <v>12</v>
      </c>
      <c r="K116" s="12" t="s">
        <v>12</v>
      </c>
      <c r="L116" s="16" t="s">
        <v>43</v>
      </c>
      <c r="M116" s="44" t="s">
        <v>6</v>
      </c>
      <c r="N116" s="45" t="s">
        <v>29</v>
      </c>
      <c r="O116" s="46" t="s">
        <v>30</v>
      </c>
      <c r="P116" s="47" t="s">
        <v>31</v>
      </c>
      <c r="Q116" s="46" t="s">
        <v>32</v>
      </c>
    </row>
    <row r="117" spans="1:18" ht="13.5" thickTop="1" x14ac:dyDescent="0.2">
      <c r="A117" s="6" t="s">
        <v>13</v>
      </c>
      <c r="B117" s="7">
        <v>3519</v>
      </c>
      <c r="C117" s="7">
        <v>114</v>
      </c>
      <c r="D117" s="7">
        <v>160</v>
      </c>
      <c r="E117" s="7">
        <v>4</v>
      </c>
      <c r="F117" s="21">
        <v>0.97</v>
      </c>
      <c r="G117" s="7">
        <v>170</v>
      </c>
      <c r="H117" s="7">
        <v>7</v>
      </c>
      <c r="I117" s="21">
        <v>0.96</v>
      </c>
      <c r="J117" s="7">
        <v>400</v>
      </c>
      <c r="K117" s="7">
        <v>23</v>
      </c>
      <c r="L117" s="21">
        <v>0.94</v>
      </c>
      <c r="M117" s="48">
        <f>C117/$C$2</f>
        <v>0.76</v>
      </c>
      <c r="N117" s="49">
        <f>(C117*D117)/1000</f>
        <v>18.239999999999998</v>
      </c>
      <c r="O117" s="50">
        <f>(N117)/$E$3</f>
        <v>0.30399999999999999</v>
      </c>
      <c r="P117" s="51">
        <f>(C117*G117)/1000</f>
        <v>19.38</v>
      </c>
      <c r="Q117" s="50">
        <f>(P117)/$G$3</f>
        <v>0.32300000000000001</v>
      </c>
    </row>
    <row r="118" spans="1:18" x14ac:dyDescent="0.2">
      <c r="A118" s="6" t="s">
        <v>14</v>
      </c>
      <c r="B118" s="7">
        <v>1804</v>
      </c>
      <c r="C118" s="7">
        <v>62</v>
      </c>
      <c r="D118" s="7">
        <v>923</v>
      </c>
      <c r="E118" s="7">
        <v>37</v>
      </c>
      <c r="F118" s="21">
        <v>0.96</v>
      </c>
      <c r="G118" s="7">
        <v>425</v>
      </c>
      <c r="H118" s="7">
        <v>23</v>
      </c>
      <c r="I118" s="21">
        <v>0.95</v>
      </c>
      <c r="J118" s="7">
        <v>905</v>
      </c>
      <c r="K118" s="7">
        <v>90</v>
      </c>
      <c r="L118" s="21">
        <v>0.9</v>
      </c>
      <c r="M118" s="48">
        <f>C118/$C$2</f>
        <v>0.41333333333333333</v>
      </c>
      <c r="N118" s="49">
        <f>(C118*D118)/1000</f>
        <v>57.225999999999999</v>
      </c>
      <c r="O118" s="50">
        <f t="shared" ref="O118:O130" si="22">(N118)/$E$3</f>
        <v>0.95376666666666665</v>
      </c>
      <c r="P118" s="51">
        <f>(C118*G118)/1000</f>
        <v>26.35</v>
      </c>
      <c r="Q118" s="50">
        <f t="shared" ref="Q118:Q130" si="23">(P118)/$G$3</f>
        <v>0.43916666666666671</v>
      </c>
    </row>
    <row r="119" spans="1:18" x14ac:dyDescent="0.2">
      <c r="A119" s="6" t="s">
        <v>15</v>
      </c>
      <c r="B119" s="7">
        <v>2740</v>
      </c>
      <c r="C119" s="7">
        <v>88</v>
      </c>
      <c r="D119" s="7">
        <v>294</v>
      </c>
      <c r="E119" s="7">
        <v>53</v>
      </c>
      <c r="F119" s="21">
        <v>0.82</v>
      </c>
      <c r="G119" s="7">
        <v>333</v>
      </c>
      <c r="H119" s="7">
        <v>48</v>
      </c>
      <c r="I119" s="21">
        <v>0.86</v>
      </c>
      <c r="J119" s="7">
        <v>724</v>
      </c>
      <c r="K119" s="7">
        <v>179</v>
      </c>
      <c r="L119" s="21">
        <v>0.75</v>
      </c>
      <c r="M119" s="48">
        <f>C119/$C$2</f>
        <v>0.58666666666666667</v>
      </c>
      <c r="N119" s="49">
        <f>(C119*D119)/1000</f>
        <v>25.872</v>
      </c>
      <c r="O119" s="50">
        <f t="shared" si="22"/>
        <v>0.43119999999999997</v>
      </c>
      <c r="P119" s="51">
        <f>(C119*G119)/1000</f>
        <v>29.303999999999998</v>
      </c>
      <c r="Q119" s="50">
        <f t="shared" si="23"/>
        <v>0.4884</v>
      </c>
      <c r="R119" s="27"/>
    </row>
    <row r="120" spans="1:18" x14ac:dyDescent="0.2">
      <c r="A120" s="6" t="s">
        <v>16</v>
      </c>
      <c r="B120" s="7">
        <v>3169</v>
      </c>
      <c r="C120" s="7">
        <v>106</v>
      </c>
      <c r="D120" s="7">
        <v>208</v>
      </c>
      <c r="E120" s="7">
        <v>67</v>
      </c>
      <c r="F120" s="21">
        <v>0.68</v>
      </c>
      <c r="G120" s="7">
        <v>164</v>
      </c>
      <c r="H120" s="7">
        <v>21</v>
      </c>
      <c r="I120" s="21">
        <v>0.87</v>
      </c>
      <c r="J120" s="7">
        <v>381</v>
      </c>
      <c r="K120" s="7">
        <v>92</v>
      </c>
      <c r="L120" s="21">
        <v>0.76</v>
      </c>
      <c r="M120" s="48">
        <f>C120/$C$2</f>
        <v>0.70666666666666667</v>
      </c>
      <c r="N120" s="49">
        <f>(C120*D120)/1000</f>
        <v>22.047999999999998</v>
      </c>
      <c r="O120" s="50">
        <f t="shared" si="22"/>
        <v>0.36746666666666666</v>
      </c>
      <c r="P120" s="51">
        <f>(C120*G120)/1000</f>
        <v>17.384</v>
      </c>
      <c r="Q120" s="50">
        <f t="shared" si="23"/>
        <v>0.28973333333333334</v>
      </c>
    </row>
    <row r="121" spans="1:18" x14ac:dyDescent="0.2">
      <c r="A121" s="6" t="s">
        <v>17</v>
      </c>
      <c r="B121" s="7">
        <v>2326</v>
      </c>
      <c r="C121" s="7">
        <v>75</v>
      </c>
      <c r="D121" s="7">
        <v>67</v>
      </c>
      <c r="E121" s="7">
        <v>31</v>
      </c>
      <c r="F121" s="21">
        <v>0.54</v>
      </c>
      <c r="G121" s="7">
        <v>168</v>
      </c>
      <c r="H121" s="7">
        <v>58</v>
      </c>
      <c r="I121" s="21">
        <v>0.66</v>
      </c>
      <c r="J121" s="7">
        <v>305</v>
      </c>
      <c r="K121" s="7">
        <v>172</v>
      </c>
      <c r="L121" s="21">
        <v>0.44</v>
      </c>
      <c r="M121" s="48">
        <f>C121/$C$2</f>
        <v>0.5</v>
      </c>
      <c r="N121" s="49">
        <f>(C121*D121)/1000</f>
        <v>5.0250000000000004</v>
      </c>
      <c r="O121" s="50">
        <f t="shared" si="22"/>
        <v>8.3750000000000005E-2</v>
      </c>
      <c r="P121" s="51">
        <f>(C121*G121)/1000</f>
        <v>12.6</v>
      </c>
      <c r="Q121" s="50">
        <f t="shared" si="23"/>
        <v>0.21</v>
      </c>
    </row>
    <row r="122" spans="1:18" x14ac:dyDescent="0.2">
      <c r="A122" s="6" t="s">
        <v>18</v>
      </c>
      <c r="B122" s="7">
        <v>2480</v>
      </c>
      <c r="C122" s="7">
        <v>83</v>
      </c>
      <c r="D122" s="7">
        <v>55</v>
      </c>
      <c r="E122" s="7">
        <v>49</v>
      </c>
      <c r="F122" s="21">
        <v>0.12</v>
      </c>
      <c r="G122" s="7">
        <v>123</v>
      </c>
      <c r="H122" s="7">
        <v>45</v>
      </c>
      <c r="I122" s="21">
        <v>0.63</v>
      </c>
      <c r="J122" s="7">
        <v>247</v>
      </c>
      <c r="K122" s="7">
        <v>148</v>
      </c>
      <c r="L122" s="21">
        <v>0.4</v>
      </c>
      <c r="M122" s="48">
        <f>C122/$C$2</f>
        <v>0.55333333333333334</v>
      </c>
      <c r="N122" s="49">
        <f>(C122*D122)/1000</f>
        <v>4.5650000000000004</v>
      </c>
      <c r="O122" s="50">
        <f t="shared" si="22"/>
        <v>7.6083333333333336E-2</v>
      </c>
      <c r="P122" s="51">
        <f>(C122*G122)/1000</f>
        <v>10.209</v>
      </c>
      <c r="Q122" s="50">
        <f t="shared" si="23"/>
        <v>0.17015</v>
      </c>
    </row>
    <row r="123" spans="1:18" x14ac:dyDescent="0.2">
      <c r="A123" s="6" t="s">
        <v>19</v>
      </c>
      <c r="B123" s="7">
        <v>2395</v>
      </c>
      <c r="C123" s="7">
        <v>77</v>
      </c>
      <c r="D123" s="7">
        <v>105</v>
      </c>
      <c r="E123" s="7">
        <v>33</v>
      </c>
      <c r="F123" s="21">
        <v>0.68</v>
      </c>
      <c r="G123" s="7">
        <v>187</v>
      </c>
      <c r="H123" s="7">
        <v>43</v>
      </c>
      <c r="I123" s="21">
        <v>0.77</v>
      </c>
      <c r="J123" s="7">
        <v>349</v>
      </c>
      <c r="K123" s="7">
        <v>149</v>
      </c>
      <c r="L123" s="21">
        <v>0.56999999999999995</v>
      </c>
      <c r="M123" s="48">
        <f>C123/$C$2</f>
        <v>0.51333333333333331</v>
      </c>
      <c r="N123" s="49">
        <f>(C123*D123)/1000</f>
        <v>8.0850000000000009</v>
      </c>
      <c r="O123" s="50">
        <f t="shared" si="22"/>
        <v>0.13475000000000001</v>
      </c>
      <c r="P123" s="51">
        <f>(C123*G123)/1000</f>
        <v>14.398999999999999</v>
      </c>
      <c r="Q123" s="50">
        <f t="shared" si="23"/>
        <v>0.23998333333333333</v>
      </c>
    </row>
    <row r="124" spans="1:18" x14ac:dyDescent="0.2">
      <c r="A124" s="6" t="s">
        <v>20</v>
      </c>
      <c r="B124" s="7">
        <v>2821</v>
      </c>
      <c r="C124" s="7">
        <v>91</v>
      </c>
      <c r="D124" s="7">
        <v>277</v>
      </c>
      <c r="E124" s="7">
        <v>45</v>
      </c>
      <c r="F124" s="21">
        <v>0.84</v>
      </c>
      <c r="G124" s="7">
        <v>243</v>
      </c>
      <c r="H124" s="7">
        <v>31</v>
      </c>
      <c r="I124" s="21">
        <v>0.87</v>
      </c>
      <c r="J124" s="7">
        <v>514</v>
      </c>
      <c r="K124" s="7">
        <v>110</v>
      </c>
      <c r="L124" s="21">
        <v>0.79</v>
      </c>
      <c r="M124" s="48">
        <f>C124/$C$2</f>
        <v>0.60666666666666669</v>
      </c>
      <c r="N124" s="49">
        <f>(C124*D124)/1000</f>
        <v>25.207000000000001</v>
      </c>
      <c r="O124" s="50">
        <f t="shared" si="22"/>
        <v>0.42011666666666669</v>
      </c>
      <c r="P124" s="51">
        <f>(C124*G124)/1000</f>
        <v>22.113</v>
      </c>
      <c r="Q124" s="50">
        <f t="shared" si="23"/>
        <v>0.36854999999999999</v>
      </c>
    </row>
    <row r="125" spans="1:18" x14ac:dyDescent="0.2">
      <c r="A125" s="6" t="s">
        <v>21</v>
      </c>
      <c r="B125" s="7">
        <v>2510</v>
      </c>
      <c r="C125" s="7">
        <v>84</v>
      </c>
      <c r="D125" s="7">
        <v>231</v>
      </c>
      <c r="E125" s="7">
        <v>19</v>
      </c>
      <c r="F125" s="21">
        <v>0.92</v>
      </c>
      <c r="G125" s="7">
        <v>213</v>
      </c>
      <c r="H125" s="7">
        <v>20</v>
      </c>
      <c r="I125" s="21">
        <v>0.91</v>
      </c>
      <c r="J125" s="7">
        <v>514</v>
      </c>
      <c r="K125" s="7">
        <v>65</v>
      </c>
      <c r="L125" s="21">
        <v>0.87</v>
      </c>
      <c r="M125" s="48">
        <f>C125/$C$2</f>
        <v>0.56000000000000005</v>
      </c>
      <c r="N125" s="49">
        <f>(C125*D125)/1000</f>
        <v>19.404</v>
      </c>
      <c r="O125" s="50">
        <f t="shared" si="22"/>
        <v>0.32340000000000002</v>
      </c>
      <c r="P125" s="51">
        <f>(C125*G125)/1000</f>
        <v>17.891999999999999</v>
      </c>
      <c r="Q125" s="50">
        <f t="shared" si="23"/>
        <v>0.29819999999999997</v>
      </c>
    </row>
    <row r="126" spans="1:18" x14ac:dyDescent="0.2">
      <c r="A126" s="6" t="s">
        <v>22</v>
      </c>
      <c r="B126" s="7">
        <v>3825</v>
      </c>
      <c r="C126" s="23">
        <v>123</v>
      </c>
      <c r="D126" s="7">
        <v>131</v>
      </c>
      <c r="E126" s="7">
        <v>24</v>
      </c>
      <c r="F126" s="21">
        <v>0.82</v>
      </c>
      <c r="G126" s="7">
        <v>147</v>
      </c>
      <c r="H126" s="7">
        <v>15</v>
      </c>
      <c r="I126" s="21">
        <v>0.9</v>
      </c>
      <c r="J126" s="7">
        <v>213</v>
      </c>
      <c r="K126" s="7">
        <v>54</v>
      </c>
      <c r="L126" s="21">
        <v>0.75</v>
      </c>
      <c r="M126" s="48">
        <f>C126/$C$2</f>
        <v>0.82</v>
      </c>
      <c r="N126" s="49">
        <f>(C126*D126)/1000</f>
        <v>16.113</v>
      </c>
      <c r="O126" s="50">
        <f t="shared" si="22"/>
        <v>0.26855000000000001</v>
      </c>
      <c r="P126" s="51">
        <f>(C126*G126)/1000</f>
        <v>18.081</v>
      </c>
      <c r="Q126" s="50">
        <f t="shared" si="23"/>
        <v>0.30135000000000001</v>
      </c>
    </row>
    <row r="127" spans="1:18" x14ac:dyDescent="0.2">
      <c r="A127" s="6" t="s">
        <v>23</v>
      </c>
      <c r="B127" s="18">
        <v>4569</v>
      </c>
      <c r="C127" s="18">
        <v>152</v>
      </c>
      <c r="D127" s="18">
        <v>165</v>
      </c>
      <c r="E127" s="18">
        <v>20</v>
      </c>
      <c r="F127" s="21">
        <v>0.88</v>
      </c>
      <c r="G127" s="18">
        <v>208</v>
      </c>
      <c r="H127" s="18">
        <v>19</v>
      </c>
      <c r="I127" s="21">
        <v>0.91</v>
      </c>
      <c r="J127" s="18">
        <v>420</v>
      </c>
      <c r="K127" s="18">
        <v>67</v>
      </c>
      <c r="L127" s="21">
        <v>0.84</v>
      </c>
      <c r="M127" s="48">
        <f>C127/$C$2</f>
        <v>1.0133333333333334</v>
      </c>
      <c r="N127" s="49">
        <f>(C127*D127)/1000</f>
        <v>25.08</v>
      </c>
      <c r="O127" s="50">
        <f t="shared" si="22"/>
        <v>0.41799999999999998</v>
      </c>
      <c r="P127" s="51">
        <f>(C127*G127)/1000</f>
        <v>31.616</v>
      </c>
      <c r="Q127" s="50">
        <f t="shared" si="23"/>
        <v>0.52693333333333336</v>
      </c>
    </row>
    <row r="128" spans="1:18" ht="13.5" thickBot="1" x14ac:dyDescent="0.25">
      <c r="A128" s="6" t="s">
        <v>24</v>
      </c>
      <c r="B128" s="7">
        <v>4413</v>
      </c>
      <c r="C128" s="7">
        <v>142</v>
      </c>
      <c r="D128" s="7">
        <v>107</v>
      </c>
      <c r="E128" s="7">
        <v>19</v>
      </c>
      <c r="F128" s="21">
        <v>0.82</v>
      </c>
      <c r="G128" s="7">
        <v>114</v>
      </c>
      <c r="H128" s="7">
        <v>16</v>
      </c>
      <c r="I128" s="21">
        <v>0.86</v>
      </c>
      <c r="J128" s="7">
        <v>207</v>
      </c>
      <c r="K128" s="7">
        <v>49</v>
      </c>
      <c r="L128" s="21">
        <v>0.76</v>
      </c>
      <c r="M128" s="48">
        <f>C128/$C$2</f>
        <v>0.94666666666666666</v>
      </c>
      <c r="N128" s="49">
        <f>(C128*D128)/1000</f>
        <v>15.194000000000001</v>
      </c>
      <c r="O128" s="50">
        <f t="shared" si="22"/>
        <v>0.25323333333333337</v>
      </c>
      <c r="P128" s="51">
        <f>(C128*G128)/1000</f>
        <v>16.187999999999999</v>
      </c>
      <c r="Q128" s="50">
        <f t="shared" si="23"/>
        <v>0.26979999999999998</v>
      </c>
    </row>
    <row r="129" spans="1:17" ht="14.25" thickTop="1" thickBot="1" x14ac:dyDescent="0.25">
      <c r="A129" s="8" t="s">
        <v>61</v>
      </c>
      <c r="B129" s="17">
        <f>SUM(B117:B128)</f>
        <v>36571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52"/>
      <c r="N129" s="53"/>
      <c r="O129" s="54"/>
      <c r="P129" s="55"/>
      <c r="Q129" s="54"/>
    </row>
    <row r="130" spans="1:17" ht="14.25" thickTop="1" thickBot="1" x14ac:dyDescent="0.25">
      <c r="A130" s="14" t="s">
        <v>62</v>
      </c>
      <c r="B130" s="10">
        <f t="shared" ref="B130:K130" si="24">AVERAGE(B117:B128)</f>
        <v>3047.5833333333335</v>
      </c>
      <c r="C130" s="10">
        <f t="shared" si="24"/>
        <v>99.75</v>
      </c>
      <c r="D130" s="10">
        <f t="shared" si="24"/>
        <v>226.91666666666666</v>
      </c>
      <c r="E130" s="10">
        <f t="shared" si="24"/>
        <v>33.416666666666664</v>
      </c>
      <c r="F130" s="26">
        <f>AVERAGE(F117:F128)</f>
        <v>0.75416666666666676</v>
      </c>
      <c r="G130" s="10">
        <f>AVERAGE(G117:G128)</f>
        <v>207.91666666666666</v>
      </c>
      <c r="H130" s="10">
        <f>AVERAGE(H117:H128)</f>
        <v>28.833333333333332</v>
      </c>
      <c r="I130" s="26">
        <f>AVERAGE(I117:I128)</f>
        <v>0.84583333333333321</v>
      </c>
      <c r="J130" s="10">
        <f t="shared" si="24"/>
        <v>431.58333333333331</v>
      </c>
      <c r="K130" s="10">
        <f t="shared" si="24"/>
        <v>99.833333333333329</v>
      </c>
      <c r="L130" s="26">
        <f>AVERAGE(L117:L128)</f>
        <v>0.73083333333333333</v>
      </c>
      <c r="M130" s="56">
        <f>C130/$C$2</f>
        <v>0.66500000000000004</v>
      </c>
      <c r="N130" s="57">
        <f>(C130*D130)/1000</f>
        <v>22.634937499999999</v>
      </c>
      <c r="O130" s="58">
        <f t="shared" si="22"/>
        <v>0.37724895833333333</v>
      </c>
      <c r="P130" s="59">
        <f>(C130*G130)/1000</f>
        <v>20.739687499999999</v>
      </c>
      <c r="Q130" s="58">
        <f t="shared" si="23"/>
        <v>0.34566145833333334</v>
      </c>
    </row>
    <row r="131" spans="1:17" ht="13.5" thickTop="1" x14ac:dyDescent="0.2"/>
    <row r="132" spans="1:17" ht="13.5" thickBot="1" x14ac:dyDescent="0.25"/>
    <row r="133" spans="1:17" ht="13.5" thickTop="1" x14ac:dyDescent="0.2">
      <c r="A133" s="28" t="s">
        <v>5</v>
      </c>
      <c r="B133" s="11" t="s">
        <v>6</v>
      </c>
      <c r="C133" s="11" t="s">
        <v>6</v>
      </c>
      <c r="D133" s="11" t="s">
        <v>35</v>
      </c>
      <c r="E133" s="11" t="s">
        <v>36</v>
      </c>
      <c r="F133" s="15" t="s">
        <v>2</v>
      </c>
      <c r="G133" s="11" t="s">
        <v>37</v>
      </c>
      <c r="H133" s="11" t="s">
        <v>38</v>
      </c>
      <c r="I133" s="15" t="s">
        <v>3</v>
      </c>
      <c r="J133" s="11" t="s">
        <v>39</v>
      </c>
      <c r="K133" s="11" t="s">
        <v>40</v>
      </c>
      <c r="L133" s="15" t="s">
        <v>41</v>
      </c>
      <c r="M133" s="40" t="s">
        <v>25</v>
      </c>
      <c r="N133" s="41" t="s">
        <v>26</v>
      </c>
      <c r="O133" s="42" t="s">
        <v>27</v>
      </c>
      <c r="P133" s="43" t="s">
        <v>25</v>
      </c>
      <c r="Q133" s="42" t="s">
        <v>25</v>
      </c>
    </row>
    <row r="134" spans="1:17" ht="13.5" thickBot="1" x14ac:dyDescent="0.25">
      <c r="A134" s="19" t="s">
        <v>63</v>
      </c>
      <c r="B134" s="12" t="s">
        <v>10</v>
      </c>
      <c r="C134" s="13" t="s">
        <v>11</v>
      </c>
      <c r="D134" s="12" t="s">
        <v>12</v>
      </c>
      <c r="E134" s="12" t="s">
        <v>12</v>
      </c>
      <c r="F134" s="16" t="s">
        <v>43</v>
      </c>
      <c r="G134" s="12" t="s">
        <v>12</v>
      </c>
      <c r="H134" s="12" t="s">
        <v>12</v>
      </c>
      <c r="I134" s="16" t="s">
        <v>43</v>
      </c>
      <c r="J134" s="12" t="s">
        <v>12</v>
      </c>
      <c r="K134" s="12" t="s">
        <v>12</v>
      </c>
      <c r="L134" s="16" t="s">
        <v>43</v>
      </c>
      <c r="M134" s="44" t="s">
        <v>6</v>
      </c>
      <c r="N134" s="45" t="s">
        <v>29</v>
      </c>
      <c r="O134" s="46" t="s">
        <v>30</v>
      </c>
      <c r="P134" s="47" t="s">
        <v>31</v>
      </c>
      <c r="Q134" s="46" t="s">
        <v>32</v>
      </c>
    </row>
    <row r="135" spans="1:17" ht="13.5" thickTop="1" x14ac:dyDescent="0.2">
      <c r="A135" s="6" t="s">
        <v>13</v>
      </c>
      <c r="B135" s="7">
        <v>4708</v>
      </c>
      <c r="C135" s="7">
        <v>152</v>
      </c>
      <c r="D135" s="7">
        <v>147</v>
      </c>
      <c r="E135" s="7">
        <v>20</v>
      </c>
      <c r="F135" s="21">
        <v>0.86</v>
      </c>
      <c r="G135" s="7">
        <v>158</v>
      </c>
      <c r="H135" s="7">
        <v>27</v>
      </c>
      <c r="I135" s="21">
        <v>0.83</v>
      </c>
      <c r="J135" s="7">
        <v>373</v>
      </c>
      <c r="K135" s="7">
        <v>86</v>
      </c>
      <c r="L135" s="21">
        <v>0.77</v>
      </c>
      <c r="M135" s="48">
        <f>C135/$C$2</f>
        <v>1.0133333333333334</v>
      </c>
      <c r="N135" s="49">
        <f>(C135*D135)/1000</f>
        <v>22.344000000000001</v>
      </c>
      <c r="O135" s="50">
        <f>(N135)/$E$3</f>
        <v>0.37240000000000001</v>
      </c>
      <c r="P135" s="51">
        <f>(C135*G135)/1000</f>
        <v>24.015999999999998</v>
      </c>
      <c r="Q135" s="50">
        <f>(P135)/$G$3</f>
        <v>0.40026666666666666</v>
      </c>
    </row>
    <row r="136" spans="1:17" x14ac:dyDescent="0.2">
      <c r="A136" s="6" t="s">
        <v>14</v>
      </c>
      <c r="B136" s="7">
        <v>3782</v>
      </c>
      <c r="C136" s="7">
        <v>135</v>
      </c>
      <c r="D136" s="7">
        <v>190</v>
      </c>
      <c r="E136" s="7">
        <v>37</v>
      </c>
      <c r="F136" s="21">
        <v>0.81</v>
      </c>
      <c r="G136" s="7">
        <v>140</v>
      </c>
      <c r="H136" s="7">
        <v>22</v>
      </c>
      <c r="I136" s="21">
        <v>0.84</v>
      </c>
      <c r="J136" s="7">
        <v>282</v>
      </c>
      <c r="K136" s="7">
        <v>62</v>
      </c>
      <c r="L136" s="21">
        <v>0.78</v>
      </c>
      <c r="M136" s="48">
        <f>C136/$C$2</f>
        <v>0.9</v>
      </c>
      <c r="N136" s="49">
        <f>(C136*D136)/1000</f>
        <v>25.65</v>
      </c>
      <c r="O136" s="50">
        <f t="shared" ref="O136:O148" si="25">(N136)/$E$3</f>
        <v>0.42749999999999999</v>
      </c>
      <c r="P136" s="51">
        <f>(C136*G136)/1000</f>
        <v>18.899999999999999</v>
      </c>
      <c r="Q136" s="50">
        <f t="shared" ref="Q136:Q148" si="26">(P136)/$G$3</f>
        <v>0.315</v>
      </c>
    </row>
    <row r="137" spans="1:17" x14ac:dyDescent="0.2">
      <c r="A137" s="6" t="s">
        <v>15</v>
      </c>
      <c r="B137" s="7">
        <v>4124</v>
      </c>
      <c r="C137" s="7">
        <v>133</v>
      </c>
      <c r="D137" s="7">
        <v>203</v>
      </c>
      <c r="E137" s="7">
        <v>16</v>
      </c>
      <c r="F137" s="21">
        <v>0.92</v>
      </c>
      <c r="G137" s="7">
        <v>96</v>
      </c>
      <c r="H137" s="7">
        <v>15</v>
      </c>
      <c r="I137" s="21">
        <v>0.84</v>
      </c>
      <c r="J137" s="7">
        <v>290</v>
      </c>
      <c r="K137" s="7">
        <v>55</v>
      </c>
      <c r="L137" s="21">
        <v>0.81</v>
      </c>
      <c r="M137" s="48">
        <f>C137/$C$2</f>
        <v>0.88666666666666671</v>
      </c>
      <c r="N137" s="49">
        <f>(C137*D137)/1000</f>
        <v>26.998999999999999</v>
      </c>
      <c r="O137" s="50">
        <f t="shared" si="25"/>
        <v>0.44998333333333329</v>
      </c>
      <c r="P137" s="51">
        <f>(C137*G137)/1000</f>
        <v>12.768000000000001</v>
      </c>
      <c r="Q137" s="50">
        <f t="shared" si="26"/>
        <v>0.21280000000000002</v>
      </c>
    </row>
    <row r="138" spans="1:17" x14ac:dyDescent="0.2">
      <c r="A138" s="6" t="s">
        <v>16</v>
      </c>
      <c r="B138" s="7">
        <v>4285</v>
      </c>
      <c r="C138" s="7">
        <v>143</v>
      </c>
      <c r="D138" s="7">
        <v>293</v>
      </c>
      <c r="E138" s="7">
        <v>18</v>
      </c>
      <c r="F138" s="21">
        <v>0.94</v>
      </c>
      <c r="G138" s="7">
        <v>115</v>
      </c>
      <c r="H138" s="7">
        <v>18</v>
      </c>
      <c r="I138" s="21">
        <v>0.85</v>
      </c>
      <c r="J138" s="7">
        <v>145</v>
      </c>
      <c r="K138" s="7">
        <v>43</v>
      </c>
      <c r="L138" s="21">
        <v>0.71</v>
      </c>
      <c r="M138" s="48">
        <f>C138/$C$2</f>
        <v>0.95333333333333337</v>
      </c>
      <c r="N138" s="49">
        <f>(C138*D138)/1000</f>
        <v>41.899000000000001</v>
      </c>
      <c r="O138" s="50">
        <f t="shared" si="25"/>
        <v>0.6983166666666667</v>
      </c>
      <c r="P138" s="51">
        <f>(C138*G138)/1000</f>
        <v>16.445</v>
      </c>
      <c r="Q138" s="50">
        <f t="shared" si="26"/>
        <v>0.27408333333333335</v>
      </c>
    </row>
    <row r="139" spans="1:17" x14ac:dyDescent="0.2">
      <c r="A139" s="6" t="s">
        <v>17</v>
      </c>
      <c r="B139" s="7">
        <v>3357</v>
      </c>
      <c r="C139" s="7">
        <v>108</v>
      </c>
      <c r="D139" s="7">
        <v>137</v>
      </c>
      <c r="E139" s="7">
        <v>20</v>
      </c>
      <c r="F139" s="21">
        <v>0.85</v>
      </c>
      <c r="G139" s="7">
        <v>113</v>
      </c>
      <c r="H139" s="7">
        <v>19</v>
      </c>
      <c r="I139" s="21">
        <v>0.83</v>
      </c>
      <c r="J139" s="7">
        <v>263</v>
      </c>
      <c r="K139" s="7">
        <v>39</v>
      </c>
      <c r="L139" s="21">
        <v>0.85</v>
      </c>
      <c r="M139" s="48">
        <f>C139/$C$2</f>
        <v>0.72</v>
      </c>
      <c r="N139" s="49">
        <f>(C139*D139)/1000</f>
        <v>14.795999999999999</v>
      </c>
      <c r="O139" s="50">
        <f t="shared" si="25"/>
        <v>0.24659999999999999</v>
      </c>
      <c r="P139" s="51">
        <f>(C139*G139)/1000</f>
        <v>12.204000000000001</v>
      </c>
      <c r="Q139" s="50">
        <f t="shared" si="26"/>
        <v>0.2034</v>
      </c>
    </row>
    <row r="140" spans="1:17" x14ac:dyDescent="0.2">
      <c r="A140" s="6" t="s">
        <v>18</v>
      </c>
      <c r="B140" s="7">
        <v>1687</v>
      </c>
      <c r="C140" s="7">
        <v>56</v>
      </c>
      <c r="D140" s="7">
        <v>153</v>
      </c>
      <c r="E140" s="7">
        <v>35</v>
      </c>
      <c r="F140" s="21">
        <v>0.77</v>
      </c>
      <c r="G140" s="7">
        <v>178</v>
      </c>
      <c r="H140" s="7">
        <v>27</v>
      </c>
      <c r="I140" s="21">
        <v>0.85</v>
      </c>
      <c r="J140" s="7">
        <v>530</v>
      </c>
      <c r="K140" s="7">
        <v>84</v>
      </c>
      <c r="L140" s="21">
        <v>0.84</v>
      </c>
      <c r="M140" s="48">
        <f>C140/$C$2</f>
        <v>0.37333333333333335</v>
      </c>
      <c r="N140" s="49">
        <f>(C140*D140)/1000</f>
        <v>8.5679999999999996</v>
      </c>
      <c r="O140" s="50">
        <f t="shared" si="25"/>
        <v>0.14279999999999998</v>
      </c>
      <c r="P140" s="51">
        <f>(C140*G140)/1000</f>
        <v>9.968</v>
      </c>
      <c r="Q140" s="50">
        <f t="shared" si="26"/>
        <v>0.16613333333333333</v>
      </c>
    </row>
    <row r="141" spans="1:17" x14ac:dyDescent="0.2">
      <c r="A141" s="6" t="s">
        <v>19</v>
      </c>
      <c r="B141" s="7">
        <v>1648</v>
      </c>
      <c r="C141" s="7">
        <v>53.161000000000001</v>
      </c>
      <c r="D141" s="7">
        <v>164.333</v>
      </c>
      <c r="E141" s="7">
        <v>26.332999999999998</v>
      </c>
      <c r="F141" s="21">
        <v>0.84</v>
      </c>
      <c r="G141" s="7">
        <v>240</v>
      </c>
      <c r="H141" s="7">
        <v>24</v>
      </c>
      <c r="I141" s="21">
        <v>0.9</v>
      </c>
      <c r="J141" s="7">
        <v>574</v>
      </c>
      <c r="K141" s="7">
        <v>73</v>
      </c>
      <c r="L141" s="21">
        <v>0.87</v>
      </c>
      <c r="M141" s="48">
        <f>C141/$C$2</f>
        <v>0.3544066666666667</v>
      </c>
      <c r="N141" s="49">
        <f>(C141*D141)/1000</f>
        <v>8.7361066130000005</v>
      </c>
      <c r="O141" s="50">
        <f t="shared" si="25"/>
        <v>0.14560177688333334</v>
      </c>
      <c r="P141" s="51">
        <f>(C141*G141)/1000</f>
        <v>12.75864</v>
      </c>
      <c r="Q141" s="50">
        <f t="shared" si="26"/>
        <v>0.212644</v>
      </c>
    </row>
    <row r="142" spans="1:17" x14ac:dyDescent="0.2">
      <c r="A142" s="6" t="s">
        <v>20</v>
      </c>
      <c r="B142" s="7">
        <v>1881</v>
      </c>
      <c r="C142" s="7">
        <v>61</v>
      </c>
      <c r="D142" s="7">
        <v>133</v>
      </c>
      <c r="E142" s="7">
        <v>12</v>
      </c>
      <c r="F142" s="21">
        <v>0.91</v>
      </c>
      <c r="G142" s="7">
        <v>244</v>
      </c>
      <c r="H142" s="7">
        <v>17</v>
      </c>
      <c r="I142" s="21">
        <v>0.93</v>
      </c>
      <c r="J142" s="7">
        <v>496</v>
      </c>
      <c r="K142" s="7">
        <v>52</v>
      </c>
      <c r="L142" s="21">
        <v>0.9</v>
      </c>
      <c r="M142" s="48">
        <f>C142/$C$2</f>
        <v>0.40666666666666668</v>
      </c>
      <c r="N142" s="49">
        <f>(C142*D142)/1000</f>
        <v>8.1129999999999995</v>
      </c>
      <c r="O142" s="50">
        <f t="shared" si="25"/>
        <v>0.13521666666666665</v>
      </c>
      <c r="P142" s="51">
        <f>(C142*G142)/1000</f>
        <v>14.884</v>
      </c>
      <c r="Q142" s="50">
        <f t="shared" si="26"/>
        <v>0.24806666666666669</v>
      </c>
    </row>
    <row r="143" spans="1:17" x14ac:dyDescent="0.2">
      <c r="A143" s="6" t="s">
        <v>21</v>
      </c>
      <c r="B143" s="7">
        <v>2216</v>
      </c>
      <c r="C143" s="7">
        <v>74</v>
      </c>
      <c r="D143" s="7">
        <v>158</v>
      </c>
      <c r="E143" s="7">
        <v>6</v>
      </c>
      <c r="F143" s="21">
        <v>0.96</v>
      </c>
      <c r="G143" s="7">
        <v>198</v>
      </c>
      <c r="H143" s="7">
        <v>15</v>
      </c>
      <c r="I143" s="21">
        <v>0.92</v>
      </c>
      <c r="J143" s="7">
        <v>474</v>
      </c>
      <c r="K143" s="7">
        <v>53</v>
      </c>
      <c r="L143" s="21">
        <v>0.89</v>
      </c>
      <c r="M143" s="48">
        <f>C143/$C$2</f>
        <v>0.49333333333333335</v>
      </c>
      <c r="N143" s="49">
        <f>(C143*D143)/1000</f>
        <v>11.692</v>
      </c>
      <c r="O143" s="50">
        <f t="shared" si="25"/>
        <v>0.19486666666666666</v>
      </c>
      <c r="P143" s="51">
        <f>(C143*G143)/1000</f>
        <v>14.651999999999999</v>
      </c>
      <c r="Q143" s="50">
        <f t="shared" si="26"/>
        <v>0.2442</v>
      </c>
    </row>
    <row r="144" spans="1:17" x14ac:dyDescent="0.2">
      <c r="A144" s="6" t="s">
        <v>22</v>
      </c>
      <c r="B144" s="7">
        <v>1695</v>
      </c>
      <c r="C144" s="7">
        <v>55</v>
      </c>
      <c r="D144" s="7">
        <v>196</v>
      </c>
      <c r="E144" s="7">
        <v>19</v>
      </c>
      <c r="F144" s="21">
        <v>0.9</v>
      </c>
      <c r="G144" s="7">
        <v>145</v>
      </c>
      <c r="H144" s="7">
        <v>23</v>
      </c>
      <c r="I144" s="21">
        <v>0.94</v>
      </c>
      <c r="J144" s="7">
        <v>515</v>
      </c>
      <c r="K144" s="7">
        <v>97</v>
      </c>
      <c r="L144" s="21">
        <v>0.91</v>
      </c>
      <c r="M144" s="48">
        <f>C144/$C$2</f>
        <v>0.36666666666666664</v>
      </c>
      <c r="N144" s="49">
        <f>(C144*D144)/1000</f>
        <v>10.78</v>
      </c>
      <c r="O144" s="50">
        <f t="shared" si="25"/>
        <v>0.17966666666666667</v>
      </c>
      <c r="P144" s="51">
        <f>(C144*G144)/1000</f>
        <v>7.9749999999999996</v>
      </c>
      <c r="Q144" s="50">
        <f t="shared" si="26"/>
        <v>0.13291666666666666</v>
      </c>
    </row>
    <row r="145" spans="1:17" x14ac:dyDescent="0.2">
      <c r="A145" s="6" t="s">
        <v>23</v>
      </c>
      <c r="B145" s="18">
        <v>2448</v>
      </c>
      <c r="C145" s="18">
        <v>82</v>
      </c>
      <c r="D145" s="18">
        <v>164</v>
      </c>
      <c r="E145" s="18">
        <v>22</v>
      </c>
      <c r="F145" s="21">
        <v>0.86</v>
      </c>
      <c r="G145" s="18">
        <v>190</v>
      </c>
      <c r="H145" s="18">
        <v>33</v>
      </c>
      <c r="I145" s="21">
        <v>0.82</v>
      </c>
      <c r="J145" s="18">
        <v>502</v>
      </c>
      <c r="K145" s="18">
        <v>103</v>
      </c>
      <c r="L145" s="21">
        <v>0.8</v>
      </c>
      <c r="M145" s="48">
        <f>C145/$C$2</f>
        <v>0.54666666666666663</v>
      </c>
      <c r="N145" s="49">
        <f>(C145*D145)/1000</f>
        <v>13.448</v>
      </c>
      <c r="O145" s="50">
        <f t="shared" si="25"/>
        <v>0.22413333333333335</v>
      </c>
      <c r="P145" s="51">
        <f>(C145*G145)/1000</f>
        <v>15.58</v>
      </c>
      <c r="Q145" s="50">
        <f t="shared" si="26"/>
        <v>0.25966666666666666</v>
      </c>
    </row>
    <row r="146" spans="1:17" ht="13.5" thickBot="1" x14ac:dyDescent="0.25">
      <c r="A146" s="6" t="s">
        <v>24</v>
      </c>
      <c r="B146" s="7">
        <v>1938</v>
      </c>
      <c r="C146" s="7">
        <v>63</v>
      </c>
      <c r="D146" s="7">
        <v>129</v>
      </c>
      <c r="E146" s="7">
        <v>27</v>
      </c>
      <c r="F146" s="21">
        <v>0.79</v>
      </c>
      <c r="G146" s="7">
        <v>240</v>
      </c>
      <c r="H146" s="7">
        <v>30</v>
      </c>
      <c r="I146" s="21">
        <v>0.88</v>
      </c>
      <c r="J146" s="7">
        <v>568</v>
      </c>
      <c r="K146" s="7">
        <v>128</v>
      </c>
      <c r="L146" s="21">
        <v>0.77</v>
      </c>
      <c r="M146" s="48">
        <f>C146/$C$2</f>
        <v>0.42</v>
      </c>
      <c r="N146" s="49">
        <f>(C146*D146)/1000</f>
        <v>8.1270000000000007</v>
      </c>
      <c r="O146" s="50">
        <f t="shared" si="25"/>
        <v>0.13545000000000001</v>
      </c>
      <c r="P146" s="51">
        <f>(C146*G146)/1000</f>
        <v>15.12</v>
      </c>
      <c r="Q146" s="50">
        <f t="shared" si="26"/>
        <v>0.252</v>
      </c>
    </row>
    <row r="147" spans="1:17" ht="14.25" thickTop="1" thickBot="1" x14ac:dyDescent="0.25">
      <c r="A147" s="8" t="s">
        <v>64</v>
      </c>
      <c r="B147" s="17">
        <f>SUM(B135:B146)</f>
        <v>33769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52"/>
      <c r="N147" s="53"/>
      <c r="O147" s="54"/>
      <c r="P147" s="55"/>
      <c r="Q147" s="54"/>
    </row>
    <row r="148" spans="1:17" ht="14.25" thickTop="1" thickBot="1" x14ac:dyDescent="0.25">
      <c r="A148" s="14" t="s">
        <v>65</v>
      </c>
      <c r="B148" s="10">
        <f t="shared" ref="B148:K148" si="27">AVERAGE(B135:B146)</f>
        <v>2814.0833333333335</v>
      </c>
      <c r="C148" s="10">
        <f t="shared" si="27"/>
        <v>92.930083333333343</v>
      </c>
      <c r="D148" s="10">
        <f t="shared" si="27"/>
        <v>172.27775</v>
      </c>
      <c r="E148" s="10">
        <f t="shared" si="27"/>
        <v>21.527749999999997</v>
      </c>
      <c r="F148" s="26">
        <f>AVERAGE(F135:F146)</f>
        <v>0.86750000000000005</v>
      </c>
      <c r="G148" s="10">
        <f>AVERAGE(G135:G146)</f>
        <v>171.41666666666666</v>
      </c>
      <c r="H148" s="10">
        <f>AVERAGE(H135:H146)</f>
        <v>22.5</v>
      </c>
      <c r="I148" s="26">
        <f>AVERAGE(I135:I146)</f>
        <v>0.86916666666666664</v>
      </c>
      <c r="J148" s="10">
        <f t="shared" si="27"/>
        <v>417.66666666666669</v>
      </c>
      <c r="K148" s="10">
        <f t="shared" si="27"/>
        <v>72.916666666666671</v>
      </c>
      <c r="L148" s="26">
        <f>AVERAGE(L135:L146)</f>
        <v>0.82500000000000007</v>
      </c>
      <c r="M148" s="56">
        <f>C148/$C$2</f>
        <v>0.61953388888888894</v>
      </c>
      <c r="N148" s="57">
        <f>(C148*D148)/1000</f>
        <v>16.009785663979169</v>
      </c>
      <c r="O148" s="58">
        <f t="shared" si="25"/>
        <v>0.2668297610663195</v>
      </c>
      <c r="P148" s="59">
        <f>(C148*G148)/1000</f>
        <v>15.929765118055556</v>
      </c>
      <c r="Q148" s="58">
        <f t="shared" si="26"/>
        <v>0.26549608530092594</v>
      </c>
    </row>
    <row r="149" spans="1:17" ht="13.5" thickTop="1" x14ac:dyDescent="0.2"/>
  </sheetData>
  <phoneticPr fontId="0" type="noConversion"/>
  <conditionalFormatting sqref="E81:E92 E99:E110 E117:E128 E142:E146 E135:E140">
    <cfRule type="cellIs" dxfId="41" priority="72" stopIfTrue="1" operator="greaterThanOrEqual">
      <formula>35</formula>
    </cfRule>
  </conditionalFormatting>
  <conditionalFormatting sqref="K99:K109 K117:K127 K135:K145 K81:K91">
    <cfRule type="cellIs" dxfId="40" priority="71" stopIfTrue="1" operator="greaterThanOrEqual">
      <formula>125</formula>
    </cfRule>
  </conditionalFormatting>
  <conditionalFormatting sqref="H81:H92 H99:H110 H117:H128 H135:H146">
    <cfRule type="cellIs" dxfId="39" priority="70" stopIfTrue="1" operator="greaterThanOrEqual">
      <formula>25</formula>
    </cfRule>
  </conditionalFormatting>
  <conditionalFormatting sqref="E142:E146 E135:E140">
    <cfRule type="cellIs" dxfId="38" priority="60" operator="greaterThan">
      <formula>35</formula>
    </cfRule>
  </conditionalFormatting>
  <conditionalFormatting sqref="H135:H146">
    <cfRule type="cellIs" dxfId="37" priority="59" operator="greaterThan">
      <formula>25</formula>
    </cfRule>
  </conditionalFormatting>
  <conditionalFormatting sqref="K135:K146">
    <cfRule type="cellIs" dxfId="36" priority="58" operator="greaterThan">
      <formula>125</formula>
    </cfRule>
  </conditionalFormatting>
  <conditionalFormatting sqref="M135:M146 O135:O146 Q135:Q146">
    <cfRule type="cellIs" dxfId="35" priority="39" operator="between">
      <formula>80%</formula>
      <formula>200%</formula>
    </cfRule>
  </conditionalFormatting>
  <conditionalFormatting sqref="M148">
    <cfRule type="cellIs" dxfId="34" priority="35" operator="between">
      <formula>80%</formula>
      <formula>200%</formula>
    </cfRule>
  </conditionalFormatting>
  <conditionalFormatting sqref="O148">
    <cfRule type="cellIs" dxfId="33" priority="34" operator="between">
      <formula>80%</formula>
      <formula>200%</formula>
    </cfRule>
  </conditionalFormatting>
  <conditionalFormatting sqref="Q148">
    <cfRule type="cellIs" dxfId="32" priority="33" operator="between">
      <formula>80%</formula>
      <formula>200%</formula>
    </cfRule>
  </conditionalFormatting>
  <conditionalFormatting sqref="M99:M110 O99:O110 Q99:Q110">
    <cfRule type="cellIs" dxfId="27" priority="28" operator="between">
      <formula>80%</formula>
      <formula>200%</formula>
    </cfRule>
  </conditionalFormatting>
  <conditionalFormatting sqref="M112">
    <cfRule type="cellIs" dxfId="26" priority="27" operator="between">
      <formula>80%</formula>
      <formula>200%</formula>
    </cfRule>
  </conditionalFormatting>
  <conditionalFormatting sqref="O112">
    <cfRule type="cellIs" dxfId="25" priority="26" operator="between">
      <formula>80%</formula>
      <formula>200%</formula>
    </cfRule>
  </conditionalFormatting>
  <conditionalFormatting sqref="Q112">
    <cfRule type="cellIs" dxfId="24" priority="25" operator="between">
      <formula>80%</formula>
      <formula>200%</formula>
    </cfRule>
  </conditionalFormatting>
  <conditionalFormatting sqref="M63:M74 O63:O74 Q63:Q74">
    <cfRule type="cellIs" dxfId="23" priority="24" operator="between">
      <formula>80%</formula>
      <formula>200%</formula>
    </cfRule>
  </conditionalFormatting>
  <conditionalFormatting sqref="M76">
    <cfRule type="cellIs" dxfId="22" priority="23" operator="between">
      <formula>80%</formula>
      <formula>200%</formula>
    </cfRule>
  </conditionalFormatting>
  <conditionalFormatting sqref="O76">
    <cfRule type="cellIs" dxfId="21" priority="22" operator="between">
      <formula>80%</formula>
      <formula>200%</formula>
    </cfRule>
  </conditionalFormatting>
  <conditionalFormatting sqref="Q76">
    <cfRule type="cellIs" dxfId="20" priority="21" operator="between">
      <formula>80%</formula>
      <formula>200%</formula>
    </cfRule>
  </conditionalFormatting>
  <conditionalFormatting sqref="M45:M56 O45:O56 Q45:Q56">
    <cfRule type="cellIs" dxfId="19" priority="20" operator="between">
      <formula>80%</formula>
      <formula>200%</formula>
    </cfRule>
  </conditionalFormatting>
  <conditionalFormatting sqref="M58">
    <cfRule type="cellIs" dxfId="18" priority="19" operator="between">
      <formula>80%</formula>
      <formula>200%</formula>
    </cfRule>
  </conditionalFormatting>
  <conditionalFormatting sqref="O58">
    <cfRule type="cellIs" dxfId="17" priority="18" operator="between">
      <formula>80%</formula>
      <formula>200%</formula>
    </cfRule>
  </conditionalFormatting>
  <conditionalFormatting sqref="Q58">
    <cfRule type="cellIs" dxfId="16" priority="17" operator="between">
      <formula>80%</formula>
      <formula>200%</formula>
    </cfRule>
  </conditionalFormatting>
  <conditionalFormatting sqref="M27:M38 O27:O38 Q27:Q38">
    <cfRule type="cellIs" dxfId="15" priority="16" operator="between">
      <formula>80%</formula>
      <formula>200%</formula>
    </cfRule>
  </conditionalFormatting>
  <conditionalFormatting sqref="M40">
    <cfRule type="cellIs" dxfId="14" priority="15" operator="between">
      <formula>80%</formula>
      <formula>200%</formula>
    </cfRule>
  </conditionalFormatting>
  <conditionalFormatting sqref="O40">
    <cfRule type="cellIs" dxfId="13" priority="14" operator="between">
      <formula>80%</formula>
      <formula>200%</formula>
    </cfRule>
  </conditionalFormatting>
  <conditionalFormatting sqref="Q40">
    <cfRule type="cellIs" dxfId="12" priority="13" operator="between">
      <formula>80%</formula>
      <formula>200%</formula>
    </cfRule>
  </conditionalFormatting>
  <conditionalFormatting sqref="M9:M20 O9:O20 Q9:Q20">
    <cfRule type="cellIs" dxfId="11" priority="12" operator="between">
      <formula>80%</formula>
      <formula>200%</formula>
    </cfRule>
  </conditionalFormatting>
  <conditionalFormatting sqref="M22">
    <cfRule type="cellIs" dxfId="10" priority="11" operator="between">
      <formula>80%</formula>
      <formula>200%</formula>
    </cfRule>
  </conditionalFormatting>
  <conditionalFormatting sqref="O22">
    <cfRule type="cellIs" dxfId="9" priority="10" operator="between">
      <formula>80%</formula>
      <formula>200%</formula>
    </cfRule>
  </conditionalFormatting>
  <conditionalFormatting sqref="Q22">
    <cfRule type="cellIs" dxfId="8" priority="9" operator="between">
      <formula>80%</formula>
      <formula>200%</formula>
    </cfRule>
  </conditionalFormatting>
  <conditionalFormatting sqref="M117:M128 O117:O128 Q117:Q128">
    <cfRule type="cellIs" dxfId="7" priority="8" operator="between">
      <formula>80%</formula>
      <formula>200%</formula>
    </cfRule>
  </conditionalFormatting>
  <conditionalFormatting sqref="M130">
    <cfRule type="cellIs" dxfId="6" priority="7" operator="between">
      <formula>80%</formula>
      <formula>200%</formula>
    </cfRule>
  </conditionalFormatting>
  <conditionalFormatting sqref="O130">
    <cfRule type="cellIs" dxfId="5" priority="6" operator="between">
      <formula>80%</formula>
      <formula>200%</formula>
    </cfRule>
  </conditionalFormatting>
  <conditionalFormatting sqref="Q130">
    <cfRule type="cellIs" dxfId="4" priority="5" operator="between">
      <formula>80%</formula>
      <formula>200%</formula>
    </cfRule>
  </conditionalFormatting>
  <conditionalFormatting sqref="M81:M92 O81:O92 Q81:Q92">
    <cfRule type="cellIs" dxfId="3" priority="4" operator="between">
      <formula>80%</formula>
      <formula>200%</formula>
    </cfRule>
  </conditionalFormatting>
  <conditionalFormatting sqref="M94">
    <cfRule type="cellIs" dxfId="2" priority="3" operator="between">
      <formula>80%</formula>
      <formula>200%</formula>
    </cfRule>
  </conditionalFormatting>
  <conditionalFormatting sqref="O94">
    <cfRule type="cellIs" dxfId="1" priority="2" operator="between">
      <formula>80%</formula>
      <formula>200%</formula>
    </cfRule>
  </conditionalFormatting>
  <conditionalFormatting sqref="Q94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27559055118110237" bottom="0.45" header="0.25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 Galera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Xavi López Casals</cp:lastModifiedBy>
  <cp:revision/>
  <dcterms:created xsi:type="dcterms:W3CDTF">2000-01-04T10:17:18Z</dcterms:created>
  <dcterms:modified xsi:type="dcterms:W3CDTF">2022-04-29T12:30:32Z</dcterms:modified>
  <cp:category/>
  <cp:contentStatus/>
</cp:coreProperties>
</file>