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copate20-my.sharepoint.com/personal/marques_copate_cat/Documents/CICLE AIGUA/ALTRES/WEB/2022/IINSTAL·LACIONS/CCM_ EXCELS/"/>
    </mc:Choice>
  </mc:AlternateContent>
  <xr:revisionPtr revIDLastSave="95" documentId="11_12DC0491F60177946CDAE9B27A81A796B14328B5" xr6:coauthVersionLast="47" xr6:coauthVersionMax="47" xr10:uidLastSave="{3798738F-5B98-4315-8FB5-EE25C1228B03}"/>
  <bookViews>
    <workbookView xWindow="-120" yWindow="-120" windowWidth="29040" windowHeight="15840" xr2:uid="{00000000-000D-0000-FFFF-FFFF00000000}"/>
  </bookViews>
  <sheets>
    <sheet name="Muntell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72" i="1" l="1"/>
  <c r="Q272" i="1" s="1"/>
  <c r="N272" i="1"/>
  <c r="O272" i="1" s="1"/>
  <c r="M272" i="1"/>
  <c r="P271" i="1"/>
  <c r="Q271" i="1" s="1"/>
  <c r="N271" i="1"/>
  <c r="O271" i="1" s="1"/>
  <c r="M271" i="1"/>
  <c r="P270" i="1"/>
  <c r="Q270" i="1" s="1"/>
  <c r="N270" i="1"/>
  <c r="O270" i="1" s="1"/>
  <c r="M270" i="1"/>
  <c r="P269" i="1"/>
  <c r="Q269" i="1" s="1"/>
  <c r="N269" i="1"/>
  <c r="O269" i="1" s="1"/>
  <c r="M269" i="1"/>
  <c r="P268" i="1"/>
  <c r="Q268" i="1" s="1"/>
  <c r="N268" i="1"/>
  <c r="O268" i="1" s="1"/>
  <c r="M268" i="1"/>
  <c r="P267" i="1"/>
  <c r="Q267" i="1" s="1"/>
  <c r="N267" i="1"/>
  <c r="O267" i="1" s="1"/>
  <c r="M267" i="1"/>
  <c r="P266" i="1"/>
  <c r="Q266" i="1" s="1"/>
  <c r="N266" i="1"/>
  <c r="O266" i="1" s="1"/>
  <c r="M266" i="1"/>
  <c r="P265" i="1"/>
  <c r="Q265" i="1" s="1"/>
  <c r="N265" i="1"/>
  <c r="O265" i="1" s="1"/>
  <c r="M265" i="1"/>
  <c r="P264" i="1"/>
  <c r="Q264" i="1" s="1"/>
  <c r="N264" i="1"/>
  <c r="O264" i="1" s="1"/>
  <c r="M264" i="1"/>
  <c r="P263" i="1"/>
  <c r="Q263" i="1" s="1"/>
  <c r="N263" i="1"/>
  <c r="O263" i="1" s="1"/>
  <c r="M263" i="1"/>
  <c r="P262" i="1"/>
  <c r="Q262" i="1" s="1"/>
  <c r="N262" i="1"/>
  <c r="O262" i="1" s="1"/>
  <c r="M262" i="1"/>
  <c r="P261" i="1"/>
  <c r="Q261" i="1" s="1"/>
  <c r="N261" i="1"/>
  <c r="O261" i="1" s="1"/>
  <c r="M261" i="1"/>
  <c r="P290" i="1"/>
  <c r="Q290" i="1" s="1"/>
  <c r="N290" i="1"/>
  <c r="O290" i="1" s="1"/>
  <c r="M290" i="1"/>
  <c r="P289" i="1"/>
  <c r="Q289" i="1" s="1"/>
  <c r="N289" i="1"/>
  <c r="O289" i="1" s="1"/>
  <c r="M289" i="1"/>
  <c r="P288" i="1"/>
  <c r="Q288" i="1" s="1"/>
  <c r="N288" i="1"/>
  <c r="O288" i="1" s="1"/>
  <c r="M288" i="1"/>
  <c r="P287" i="1"/>
  <c r="Q287" i="1" s="1"/>
  <c r="N287" i="1"/>
  <c r="O287" i="1" s="1"/>
  <c r="M287" i="1"/>
  <c r="P286" i="1"/>
  <c r="Q286" i="1" s="1"/>
  <c r="N286" i="1"/>
  <c r="O286" i="1" s="1"/>
  <c r="M286" i="1"/>
  <c r="P285" i="1"/>
  <c r="Q285" i="1" s="1"/>
  <c r="N285" i="1"/>
  <c r="O285" i="1" s="1"/>
  <c r="M285" i="1"/>
  <c r="P284" i="1"/>
  <c r="Q284" i="1" s="1"/>
  <c r="N284" i="1"/>
  <c r="O284" i="1" s="1"/>
  <c r="M284" i="1"/>
  <c r="P283" i="1"/>
  <c r="Q283" i="1" s="1"/>
  <c r="N283" i="1"/>
  <c r="O283" i="1" s="1"/>
  <c r="M283" i="1"/>
  <c r="P282" i="1"/>
  <c r="Q282" i="1" s="1"/>
  <c r="N282" i="1"/>
  <c r="O282" i="1" s="1"/>
  <c r="M282" i="1"/>
  <c r="P281" i="1"/>
  <c r="Q281" i="1" s="1"/>
  <c r="N281" i="1"/>
  <c r="O281" i="1" s="1"/>
  <c r="M281" i="1"/>
  <c r="P280" i="1"/>
  <c r="Q280" i="1" s="1"/>
  <c r="N280" i="1"/>
  <c r="O280" i="1" s="1"/>
  <c r="M280" i="1"/>
  <c r="P279" i="1"/>
  <c r="Q279" i="1" s="1"/>
  <c r="N279" i="1"/>
  <c r="O279" i="1" s="1"/>
  <c r="M279" i="1"/>
  <c r="P308" i="1"/>
  <c r="Q308" i="1" s="1"/>
  <c r="N308" i="1"/>
  <c r="O308" i="1" s="1"/>
  <c r="M308" i="1"/>
  <c r="P307" i="1"/>
  <c r="Q307" i="1" s="1"/>
  <c r="N307" i="1"/>
  <c r="O307" i="1" s="1"/>
  <c r="M307" i="1"/>
  <c r="P306" i="1"/>
  <c r="Q306" i="1" s="1"/>
  <c r="N306" i="1"/>
  <c r="O306" i="1" s="1"/>
  <c r="M306" i="1"/>
  <c r="P305" i="1"/>
  <c r="Q305" i="1" s="1"/>
  <c r="N305" i="1"/>
  <c r="O305" i="1" s="1"/>
  <c r="M305" i="1"/>
  <c r="P304" i="1"/>
  <c r="Q304" i="1" s="1"/>
  <c r="N304" i="1"/>
  <c r="O304" i="1" s="1"/>
  <c r="M304" i="1"/>
  <c r="P303" i="1"/>
  <c r="Q303" i="1" s="1"/>
  <c r="N303" i="1"/>
  <c r="O303" i="1" s="1"/>
  <c r="M303" i="1"/>
  <c r="P302" i="1"/>
  <c r="Q302" i="1" s="1"/>
  <c r="N302" i="1"/>
  <c r="O302" i="1" s="1"/>
  <c r="M302" i="1"/>
  <c r="P301" i="1"/>
  <c r="Q301" i="1" s="1"/>
  <c r="N301" i="1"/>
  <c r="O301" i="1" s="1"/>
  <c r="M301" i="1"/>
  <c r="P300" i="1"/>
  <c r="Q300" i="1" s="1"/>
  <c r="N300" i="1"/>
  <c r="O300" i="1" s="1"/>
  <c r="M300" i="1"/>
  <c r="P299" i="1"/>
  <c r="Q299" i="1" s="1"/>
  <c r="N299" i="1"/>
  <c r="O299" i="1" s="1"/>
  <c r="M299" i="1"/>
  <c r="P298" i="1"/>
  <c r="Q298" i="1" s="1"/>
  <c r="N298" i="1"/>
  <c r="O298" i="1" s="1"/>
  <c r="M298" i="1"/>
  <c r="P297" i="1"/>
  <c r="Q297" i="1" s="1"/>
  <c r="N297" i="1"/>
  <c r="O297" i="1" s="1"/>
  <c r="M297" i="1"/>
  <c r="P326" i="1"/>
  <c r="Q326" i="1" s="1"/>
  <c r="N326" i="1"/>
  <c r="O326" i="1" s="1"/>
  <c r="M326" i="1"/>
  <c r="P325" i="1"/>
  <c r="Q325" i="1" s="1"/>
  <c r="N325" i="1"/>
  <c r="O325" i="1" s="1"/>
  <c r="M325" i="1"/>
  <c r="P324" i="1"/>
  <c r="Q324" i="1" s="1"/>
  <c r="N324" i="1"/>
  <c r="O324" i="1" s="1"/>
  <c r="M324" i="1"/>
  <c r="P323" i="1"/>
  <c r="Q323" i="1" s="1"/>
  <c r="N323" i="1"/>
  <c r="O323" i="1" s="1"/>
  <c r="M323" i="1"/>
  <c r="P322" i="1"/>
  <c r="Q322" i="1" s="1"/>
  <c r="N322" i="1"/>
  <c r="O322" i="1" s="1"/>
  <c r="M322" i="1"/>
  <c r="P321" i="1"/>
  <c r="Q321" i="1" s="1"/>
  <c r="N321" i="1"/>
  <c r="O321" i="1" s="1"/>
  <c r="M321" i="1"/>
  <c r="P320" i="1"/>
  <c r="Q320" i="1" s="1"/>
  <c r="N320" i="1"/>
  <c r="O320" i="1" s="1"/>
  <c r="M320" i="1"/>
  <c r="P319" i="1"/>
  <c r="Q319" i="1" s="1"/>
  <c r="N319" i="1"/>
  <c r="O319" i="1" s="1"/>
  <c r="M319" i="1"/>
  <c r="P318" i="1"/>
  <c r="Q318" i="1" s="1"/>
  <c r="N318" i="1"/>
  <c r="O318" i="1" s="1"/>
  <c r="M318" i="1"/>
  <c r="P317" i="1"/>
  <c r="Q317" i="1" s="1"/>
  <c r="N317" i="1"/>
  <c r="O317" i="1" s="1"/>
  <c r="M317" i="1"/>
  <c r="P316" i="1"/>
  <c r="Q316" i="1" s="1"/>
  <c r="N316" i="1"/>
  <c r="O316" i="1" s="1"/>
  <c r="M316" i="1"/>
  <c r="P315" i="1"/>
  <c r="Q315" i="1" s="1"/>
  <c r="N315" i="1"/>
  <c r="O315" i="1" s="1"/>
  <c r="M315" i="1"/>
  <c r="P344" i="1"/>
  <c r="Q344" i="1" s="1"/>
  <c r="N344" i="1"/>
  <c r="O344" i="1" s="1"/>
  <c r="M344" i="1"/>
  <c r="P343" i="1"/>
  <c r="Q343" i="1" s="1"/>
  <c r="N343" i="1"/>
  <c r="O343" i="1" s="1"/>
  <c r="M343" i="1"/>
  <c r="P342" i="1"/>
  <c r="Q342" i="1" s="1"/>
  <c r="N342" i="1"/>
  <c r="O342" i="1" s="1"/>
  <c r="M342" i="1"/>
  <c r="P341" i="1"/>
  <c r="Q341" i="1" s="1"/>
  <c r="N341" i="1"/>
  <c r="O341" i="1" s="1"/>
  <c r="M341" i="1"/>
  <c r="P340" i="1"/>
  <c r="Q340" i="1" s="1"/>
  <c r="N340" i="1"/>
  <c r="O340" i="1" s="1"/>
  <c r="M340" i="1"/>
  <c r="P339" i="1"/>
  <c r="Q339" i="1" s="1"/>
  <c r="N339" i="1"/>
  <c r="O339" i="1" s="1"/>
  <c r="M339" i="1"/>
  <c r="P338" i="1"/>
  <c r="Q338" i="1" s="1"/>
  <c r="N338" i="1"/>
  <c r="O338" i="1" s="1"/>
  <c r="M338" i="1"/>
  <c r="P337" i="1"/>
  <c r="Q337" i="1" s="1"/>
  <c r="N337" i="1"/>
  <c r="O337" i="1" s="1"/>
  <c r="M337" i="1"/>
  <c r="P336" i="1"/>
  <c r="Q336" i="1" s="1"/>
  <c r="N336" i="1"/>
  <c r="O336" i="1" s="1"/>
  <c r="M336" i="1"/>
  <c r="P335" i="1"/>
  <c r="Q335" i="1" s="1"/>
  <c r="N335" i="1"/>
  <c r="O335" i="1" s="1"/>
  <c r="M335" i="1"/>
  <c r="P334" i="1"/>
  <c r="Q334" i="1" s="1"/>
  <c r="N334" i="1"/>
  <c r="O334" i="1" s="1"/>
  <c r="M334" i="1"/>
  <c r="P333" i="1"/>
  <c r="Q333" i="1" s="1"/>
  <c r="N333" i="1"/>
  <c r="O333" i="1" s="1"/>
  <c r="M333" i="1"/>
  <c r="P362" i="1"/>
  <c r="Q362" i="1" s="1"/>
  <c r="N362" i="1"/>
  <c r="O362" i="1" s="1"/>
  <c r="M362" i="1"/>
  <c r="P361" i="1"/>
  <c r="Q361" i="1" s="1"/>
  <c r="N361" i="1"/>
  <c r="O361" i="1" s="1"/>
  <c r="M361" i="1"/>
  <c r="P360" i="1"/>
  <c r="Q360" i="1" s="1"/>
  <c r="N360" i="1"/>
  <c r="O360" i="1" s="1"/>
  <c r="M360" i="1"/>
  <c r="P359" i="1"/>
  <c r="Q359" i="1" s="1"/>
  <c r="N359" i="1"/>
  <c r="O359" i="1" s="1"/>
  <c r="M359" i="1"/>
  <c r="P358" i="1"/>
  <c r="Q358" i="1" s="1"/>
  <c r="N358" i="1"/>
  <c r="O358" i="1" s="1"/>
  <c r="M358" i="1"/>
  <c r="P357" i="1"/>
  <c r="Q357" i="1" s="1"/>
  <c r="N357" i="1"/>
  <c r="O357" i="1" s="1"/>
  <c r="M357" i="1"/>
  <c r="P356" i="1"/>
  <c r="Q356" i="1" s="1"/>
  <c r="N356" i="1"/>
  <c r="O356" i="1" s="1"/>
  <c r="M356" i="1"/>
  <c r="P355" i="1"/>
  <c r="Q355" i="1" s="1"/>
  <c r="N355" i="1"/>
  <c r="O355" i="1" s="1"/>
  <c r="M355" i="1"/>
  <c r="P354" i="1"/>
  <c r="Q354" i="1" s="1"/>
  <c r="N354" i="1"/>
  <c r="O354" i="1" s="1"/>
  <c r="M354" i="1"/>
  <c r="P353" i="1"/>
  <c r="Q353" i="1" s="1"/>
  <c r="N353" i="1"/>
  <c r="O353" i="1" s="1"/>
  <c r="M353" i="1"/>
  <c r="P352" i="1"/>
  <c r="Q352" i="1" s="1"/>
  <c r="N352" i="1"/>
  <c r="O352" i="1" s="1"/>
  <c r="M352" i="1"/>
  <c r="P351" i="1"/>
  <c r="Q351" i="1" s="1"/>
  <c r="N351" i="1"/>
  <c r="O351" i="1" s="1"/>
  <c r="M351" i="1"/>
  <c r="P380" i="1"/>
  <c r="Q380" i="1" s="1"/>
  <c r="N380" i="1"/>
  <c r="O380" i="1" s="1"/>
  <c r="M380" i="1"/>
  <c r="P379" i="1"/>
  <c r="Q379" i="1" s="1"/>
  <c r="N379" i="1"/>
  <c r="O379" i="1" s="1"/>
  <c r="M379" i="1"/>
  <c r="P378" i="1"/>
  <c r="Q378" i="1" s="1"/>
  <c r="N378" i="1"/>
  <c r="O378" i="1" s="1"/>
  <c r="M378" i="1"/>
  <c r="P377" i="1"/>
  <c r="Q377" i="1" s="1"/>
  <c r="N377" i="1"/>
  <c r="O377" i="1" s="1"/>
  <c r="M377" i="1"/>
  <c r="P376" i="1"/>
  <c r="Q376" i="1" s="1"/>
  <c r="N376" i="1"/>
  <c r="O376" i="1" s="1"/>
  <c r="M376" i="1"/>
  <c r="P375" i="1"/>
  <c r="Q375" i="1" s="1"/>
  <c r="N375" i="1"/>
  <c r="O375" i="1" s="1"/>
  <c r="M375" i="1"/>
  <c r="P374" i="1"/>
  <c r="Q374" i="1" s="1"/>
  <c r="N374" i="1"/>
  <c r="O374" i="1" s="1"/>
  <c r="M374" i="1"/>
  <c r="P373" i="1"/>
  <c r="Q373" i="1" s="1"/>
  <c r="N373" i="1"/>
  <c r="O373" i="1" s="1"/>
  <c r="M373" i="1"/>
  <c r="P372" i="1"/>
  <c r="Q372" i="1" s="1"/>
  <c r="N372" i="1"/>
  <c r="O372" i="1" s="1"/>
  <c r="M372" i="1"/>
  <c r="P371" i="1"/>
  <c r="Q371" i="1" s="1"/>
  <c r="N371" i="1"/>
  <c r="O371" i="1" s="1"/>
  <c r="M371" i="1"/>
  <c r="P370" i="1"/>
  <c r="Q370" i="1" s="1"/>
  <c r="N370" i="1"/>
  <c r="O370" i="1" s="1"/>
  <c r="M370" i="1"/>
  <c r="P369" i="1"/>
  <c r="Q369" i="1" s="1"/>
  <c r="N369" i="1"/>
  <c r="O369" i="1" s="1"/>
  <c r="M369" i="1"/>
  <c r="P398" i="1"/>
  <c r="Q398" i="1" s="1"/>
  <c r="N398" i="1"/>
  <c r="O398" i="1" s="1"/>
  <c r="M398" i="1"/>
  <c r="P397" i="1"/>
  <c r="Q397" i="1" s="1"/>
  <c r="N397" i="1"/>
  <c r="O397" i="1" s="1"/>
  <c r="M397" i="1"/>
  <c r="P396" i="1"/>
  <c r="Q396" i="1" s="1"/>
  <c r="N396" i="1"/>
  <c r="O396" i="1" s="1"/>
  <c r="M396" i="1"/>
  <c r="P395" i="1"/>
  <c r="Q395" i="1" s="1"/>
  <c r="N395" i="1"/>
  <c r="O395" i="1" s="1"/>
  <c r="M395" i="1"/>
  <c r="P394" i="1"/>
  <c r="Q394" i="1" s="1"/>
  <c r="N394" i="1"/>
  <c r="O394" i="1" s="1"/>
  <c r="M394" i="1"/>
  <c r="P393" i="1"/>
  <c r="Q393" i="1" s="1"/>
  <c r="N393" i="1"/>
  <c r="O393" i="1" s="1"/>
  <c r="M393" i="1"/>
  <c r="P392" i="1"/>
  <c r="Q392" i="1" s="1"/>
  <c r="N392" i="1"/>
  <c r="O392" i="1" s="1"/>
  <c r="M392" i="1"/>
  <c r="P391" i="1"/>
  <c r="Q391" i="1" s="1"/>
  <c r="N391" i="1"/>
  <c r="O391" i="1" s="1"/>
  <c r="M391" i="1"/>
  <c r="P390" i="1"/>
  <c r="Q390" i="1" s="1"/>
  <c r="N390" i="1"/>
  <c r="O390" i="1" s="1"/>
  <c r="M390" i="1"/>
  <c r="P389" i="1"/>
  <c r="Q389" i="1" s="1"/>
  <c r="N389" i="1"/>
  <c r="O389" i="1" s="1"/>
  <c r="M389" i="1"/>
  <c r="P388" i="1"/>
  <c r="Q388" i="1" s="1"/>
  <c r="N388" i="1"/>
  <c r="O388" i="1" s="1"/>
  <c r="M388" i="1"/>
  <c r="P387" i="1"/>
  <c r="Q387" i="1" s="1"/>
  <c r="N387" i="1"/>
  <c r="O387" i="1" s="1"/>
  <c r="M387" i="1"/>
  <c r="P416" i="1"/>
  <c r="Q416" i="1" s="1"/>
  <c r="N416" i="1"/>
  <c r="O416" i="1" s="1"/>
  <c r="M416" i="1"/>
  <c r="P414" i="1"/>
  <c r="Q414" i="1" s="1"/>
  <c r="N414" i="1"/>
  <c r="O414" i="1" s="1"/>
  <c r="M414" i="1"/>
  <c r="P413" i="1"/>
  <c r="Q413" i="1" s="1"/>
  <c r="N413" i="1"/>
  <c r="O413" i="1" s="1"/>
  <c r="M413" i="1"/>
  <c r="P412" i="1"/>
  <c r="Q412" i="1" s="1"/>
  <c r="N412" i="1"/>
  <c r="O412" i="1" s="1"/>
  <c r="M412" i="1"/>
  <c r="P411" i="1"/>
  <c r="Q411" i="1" s="1"/>
  <c r="N411" i="1"/>
  <c r="O411" i="1" s="1"/>
  <c r="M411" i="1"/>
  <c r="Q410" i="1"/>
  <c r="P410" i="1"/>
  <c r="N410" i="1"/>
  <c r="O410" i="1" s="1"/>
  <c r="M410" i="1"/>
  <c r="P409" i="1"/>
  <c r="Q409" i="1" s="1"/>
  <c r="N409" i="1"/>
  <c r="O409" i="1" s="1"/>
  <c r="M409" i="1"/>
  <c r="P408" i="1"/>
  <c r="Q408" i="1" s="1"/>
  <c r="N408" i="1"/>
  <c r="O408" i="1" s="1"/>
  <c r="M408" i="1"/>
  <c r="P407" i="1"/>
  <c r="Q407" i="1" s="1"/>
  <c r="N407" i="1"/>
  <c r="O407" i="1" s="1"/>
  <c r="M407" i="1"/>
  <c r="P406" i="1"/>
  <c r="Q406" i="1" s="1"/>
  <c r="N406" i="1"/>
  <c r="O406" i="1" s="1"/>
  <c r="M406" i="1"/>
  <c r="P405" i="1"/>
  <c r="Q405" i="1" s="1"/>
  <c r="N405" i="1"/>
  <c r="O405" i="1" s="1"/>
  <c r="M405" i="1"/>
  <c r="P434" i="1"/>
  <c r="Q434" i="1" s="1"/>
  <c r="N434" i="1"/>
  <c r="O434" i="1" s="1"/>
  <c r="M434" i="1"/>
  <c r="P433" i="1"/>
  <c r="Q433" i="1" s="1"/>
  <c r="N433" i="1"/>
  <c r="O433" i="1" s="1"/>
  <c r="M433" i="1"/>
  <c r="P432" i="1"/>
  <c r="Q432" i="1" s="1"/>
  <c r="N432" i="1"/>
  <c r="O432" i="1" s="1"/>
  <c r="M432" i="1"/>
  <c r="P431" i="1"/>
  <c r="Q431" i="1" s="1"/>
  <c r="N431" i="1"/>
  <c r="O431" i="1" s="1"/>
  <c r="M431" i="1"/>
  <c r="P430" i="1"/>
  <c r="Q430" i="1" s="1"/>
  <c r="N430" i="1"/>
  <c r="O430" i="1" s="1"/>
  <c r="M430" i="1"/>
  <c r="P429" i="1"/>
  <c r="Q429" i="1" s="1"/>
  <c r="N429" i="1"/>
  <c r="O429" i="1" s="1"/>
  <c r="M429" i="1"/>
  <c r="P428" i="1"/>
  <c r="Q428" i="1" s="1"/>
  <c r="N428" i="1"/>
  <c r="O428" i="1" s="1"/>
  <c r="M428" i="1"/>
  <c r="P427" i="1"/>
  <c r="Q427" i="1" s="1"/>
  <c r="N427" i="1"/>
  <c r="O427" i="1" s="1"/>
  <c r="M427" i="1"/>
  <c r="P426" i="1"/>
  <c r="Q426" i="1" s="1"/>
  <c r="N426" i="1"/>
  <c r="O426" i="1" s="1"/>
  <c r="M426" i="1"/>
  <c r="P425" i="1"/>
  <c r="Q425" i="1" s="1"/>
  <c r="N425" i="1"/>
  <c r="O425" i="1" s="1"/>
  <c r="M425" i="1"/>
  <c r="P424" i="1"/>
  <c r="Q424" i="1" s="1"/>
  <c r="N424" i="1"/>
  <c r="O424" i="1" s="1"/>
  <c r="M424" i="1"/>
  <c r="P423" i="1"/>
  <c r="Q423" i="1" s="1"/>
  <c r="N423" i="1"/>
  <c r="O423" i="1" s="1"/>
  <c r="M423" i="1"/>
  <c r="P452" i="1"/>
  <c r="Q452" i="1" s="1"/>
  <c r="N452" i="1"/>
  <c r="O452" i="1" s="1"/>
  <c r="M452" i="1"/>
  <c r="P451" i="1"/>
  <c r="Q451" i="1" s="1"/>
  <c r="N451" i="1"/>
  <c r="O451" i="1" s="1"/>
  <c r="M451" i="1"/>
  <c r="P450" i="1"/>
  <c r="Q450" i="1" s="1"/>
  <c r="N450" i="1"/>
  <c r="O450" i="1" s="1"/>
  <c r="M450" i="1"/>
  <c r="P449" i="1"/>
  <c r="Q449" i="1" s="1"/>
  <c r="N449" i="1"/>
  <c r="O449" i="1" s="1"/>
  <c r="M449" i="1"/>
  <c r="P448" i="1"/>
  <c r="Q448" i="1" s="1"/>
  <c r="N448" i="1"/>
  <c r="O448" i="1" s="1"/>
  <c r="M448" i="1"/>
  <c r="P447" i="1"/>
  <c r="Q447" i="1" s="1"/>
  <c r="N447" i="1"/>
  <c r="O447" i="1" s="1"/>
  <c r="M447" i="1"/>
  <c r="P446" i="1"/>
  <c r="Q446" i="1" s="1"/>
  <c r="N446" i="1"/>
  <c r="O446" i="1" s="1"/>
  <c r="M446" i="1"/>
  <c r="P445" i="1"/>
  <c r="Q445" i="1" s="1"/>
  <c r="N445" i="1"/>
  <c r="O445" i="1" s="1"/>
  <c r="M445" i="1"/>
  <c r="P444" i="1"/>
  <c r="Q444" i="1" s="1"/>
  <c r="N444" i="1"/>
  <c r="O444" i="1" s="1"/>
  <c r="M444" i="1"/>
  <c r="P443" i="1"/>
  <c r="Q443" i="1" s="1"/>
  <c r="N443" i="1"/>
  <c r="O443" i="1" s="1"/>
  <c r="M443" i="1"/>
  <c r="P442" i="1"/>
  <c r="Q442" i="1" s="1"/>
  <c r="N442" i="1"/>
  <c r="O442" i="1" s="1"/>
  <c r="M442" i="1"/>
  <c r="P441" i="1"/>
  <c r="Q441" i="1" s="1"/>
  <c r="N441" i="1"/>
  <c r="O441" i="1" s="1"/>
  <c r="M441" i="1"/>
  <c r="I454" i="1" l="1"/>
  <c r="L454" i="1"/>
  <c r="F454" i="1"/>
  <c r="H454" i="1"/>
  <c r="G454" i="1"/>
  <c r="K454" i="1"/>
  <c r="J454" i="1"/>
  <c r="E454" i="1"/>
  <c r="D454" i="1"/>
  <c r="C454" i="1"/>
  <c r="B454" i="1"/>
  <c r="B453" i="1"/>
  <c r="I436" i="1"/>
  <c r="L436" i="1"/>
  <c r="F436" i="1"/>
  <c r="H436" i="1"/>
  <c r="G436" i="1"/>
  <c r="K436" i="1"/>
  <c r="J436" i="1"/>
  <c r="E436" i="1"/>
  <c r="D436" i="1"/>
  <c r="B436" i="1"/>
  <c r="B435" i="1"/>
  <c r="C436" i="1"/>
  <c r="C415" i="1"/>
  <c r="I369" i="1"/>
  <c r="I370" i="1"/>
  <c r="I371" i="1"/>
  <c r="L369" i="1"/>
  <c r="L370" i="1"/>
  <c r="L371" i="1"/>
  <c r="F369" i="1"/>
  <c r="F370" i="1"/>
  <c r="F371" i="1"/>
  <c r="H418" i="1"/>
  <c r="G418" i="1"/>
  <c r="K418" i="1"/>
  <c r="J418" i="1"/>
  <c r="E418" i="1"/>
  <c r="D418" i="1"/>
  <c r="B418" i="1"/>
  <c r="B417" i="1"/>
  <c r="I418" i="1"/>
  <c r="L418" i="1"/>
  <c r="F418" i="1"/>
  <c r="F388" i="1"/>
  <c r="L388" i="1"/>
  <c r="I388" i="1"/>
  <c r="F389" i="1"/>
  <c r="L389" i="1"/>
  <c r="I389" i="1"/>
  <c r="I390" i="1"/>
  <c r="F391" i="1"/>
  <c r="L391" i="1"/>
  <c r="I391" i="1"/>
  <c r="F392" i="1"/>
  <c r="L392" i="1"/>
  <c r="I392" i="1"/>
  <c r="F393" i="1"/>
  <c r="L393" i="1"/>
  <c r="I393" i="1"/>
  <c r="F394" i="1"/>
  <c r="L394" i="1"/>
  <c r="I394" i="1"/>
  <c r="F395" i="1"/>
  <c r="L395" i="1"/>
  <c r="I395" i="1"/>
  <c r="F396" i="1"/>
  <c r="L396" i="1"/>
  <c r="I396" i="1"/>
  <c r="F397" i="1"/>
  <c r="L397" i="1"/>
  <c r="I397" i="1"/>
  <c r="F398" i="1"/>
  <c r="L398" i="1"/>
  <c r="I398" i="1"/>
  <c r="I387" i="1"/>
  <c r="L387" i="1"/>
  <c r="F387" i="1"/>
  <c r="H400" i="1"/>
  <c r="G400" i="1"/>
  <c r="K400" i="1"/>
  <c r="J400" i="1"/>
  <c r="E400" i="1"/>
  <c r="D400" i="1"/>
  <c r="C400" i="1"/>
  <c r="B400" i="1"/>
  <c r="B399" i="1"/>
  <c r="F376" i="1"/>
  <c r="L376" i="1"/>
  <c r="I376" i="1"/>
  <c r="F377" i="1"/>
  <c r="L377" i="1"/>
  <c r="I377" i="1"/>
  <c r="F378" i="1"/>
  <c r="L378" i="1"/>
  <c r="I378" i="1"/>
  <c r="F379" i="1"/>
  <c r="L379" i="1"/>
  <c r="I379" i="1"/>
  <c r="F380" i="1"/>
  <c r="L380" i="1"/>
  <c r="I380" i="1"/>
  <c r="H382" i="1"/>
  <c r="K382" i="1"/>
  <c r="E382" i="1"/>
  <c r="G382" i="1"/>
  <c r="J382" i="1"/>
  <c r="D382" i="1"/>
  <c r="C382" i="1"/>
  <c r="B382" i="1"/>
  <c r="B381" i="1"/>
  <c r="I375" i="1"/>
  <c r="L375" i="1"/>
  <c r="F375" i="1"/>
  <c r="F374" i="1"/>
  <c r="L374" i="1"/>
  <c r="I374" i="1"/>
  <c r="I373" i="1"/>
  <c r="L373" i="1"/>
  <c r="F373" i="1"/>
  <c r="F372" i="1"/>
  <c r="L372" i="1"/>
  <c r="I372" i="1"/>
  <c r="I364" i="1"/>
  <c r="L364" i="1"/>
  <c r="F364" i="1"/>
  <c r="H364" i="1"/>
  <c r="K364" i="1"/>
  <c r="E364" i="1"/>
  <c r="G364" i="1"/>
  <c r="J364" i="1"/>
  <c r="D364" i="1"/>
  <c r="C364" i="1"/>
  <c r="B364" i="1"/>
  <c r="B363" i="1"/>
  <c r="I346" i="1"/>
  <c r="L346" i="1"/>
  <c r="F346" i="1"/>
  <c r="H346" i="1"/>
  <c r="K346" i="1"/>
  <c r="E346" i="1"/>
  <c r="G346" i="1"/>
  <c r="J346" i="1"/>
  <c r="D346" i="1"/>
  <c r="C346" i="1"/>
  <c r="B346" i="1"/>
  <c r="B345" i="1"/>
  <c r="I328" i="1"/>
  <c r="L328" i="1"/>
  <c r="F328" i="1"/>
  <c r="H328" i="1"/>
  <c r="K328" i="1"/>
  <c r="E328" i="1"/>
  <c r="G328" i="1"/>
  <c r="J328" i="1"/>
  <c r="D328" i="1"/>
  <c r="C328" i="1"/>
  <c r="B328" i="1"/>
  <c r="B327" i="1"/>
  <c r="I310" i="1"/>
  <c r="L310" i="1"/>
  <c r="F310" i="1"/>
  <c r="H310" i="1"/>
  <c r="K310" i="1"/>
  <c r="E310" i="1"/>
  <c r="G310" i="1"/>
  <c r="J310" i="1"/>
  <c r="D310" i="1"/>
  <c r="C310" i="1"/>
  <c r="B310" i="1"/>
  <c r="B309" i="1"/>
  <c r="I292" i="1"/>
  <c r="L292" i="1"/>
  <c r="F292" i="1"/>
  <c r="H292" i="1"/>
  <c r="K292" i="1"/>
  <c r="E292" i="1"/>
  <c r="G292" i="1"/>
  <c r="J292" i="1"/>
  <c r="D292" i="1"/>
  <c r="C292" i="1"/>
  <c r="B292" i="1"/>
  <c r="B291" i="1"/>
  <c r="I274" i="1"/>
  <c r="L274" i="1"/>
  <c r="F274" i="1"/>
  <c r="H274" i="1"/>
  <c r="K274" i="1"/>
  <c r="E274" i="1"/>
  <c r="G274" i="1"/>
  <c r="J274" i="1"/>
  <c r="D274" i="1"/>
  <c r="C274" i="1"/>
  <c r="B274" i="1"/>
  <c r="B273" i="1"/>
  <c r="I256" i="1"/>
  <c r="L256" i="1"/>
  <c r="F256" i="1"/>
  <c r="H256" i="1"/>
  <c r="K256" i="1"/>
  <c r="E256" i="1"/>
  <c r="G256" i="1"/>
  <c r="J256" i="1"/>
  <c r="D256" i="1"/>
  <c r="C256" i="1"/>
  <c r="B256" i="1"/>
  <c r="C255" i="1"/>
  <c r="B255" i="1"/>
  <c r="I238" i="1"/>
  <c r="L238" i="1"/>
  <c r="F238" i="1"/>
  <c r="H238" i="1"/>
  <c r="K238" i="1"/>
  <c r="E238" i="1"/>
  <c r="G238" i="1"/>
  <c r="J238" i="1"/>
  <c r="D238" i="1"/>
  <c r="C238" i="1"/>
  <c r="B238" i="1"/>
  <c r="I237" i="1"/>
  <c r="L237" i="1"/>
  <c r="F237" i="1"/>
  <c r="H237" i="1"/>
  <c r="K237" i="1"/>
  <c r="E237" i="1"/>
  <c r="G237" i="1"/>
  <c r="J237" i="1"/>
  <c r="D237" i="1"/>
  <c r="C237" i="1"/>
  <c r="B237" i="1"/>
  <c r="I220" i="1"/>
  <c r="L220" i="1"/>
  <c r="F220" i="1"/>
  <c r="H220" i="1"/>
  <c r="K220" i="1"/>
  <c r="E220" i="1"/>
  <c r="G220" i="1"/>
  <c r="J220" i="1"/>
  <c r="D220" i="1"/>
  <c r="C220" i="1"/>
  <c r="B220" i="1"/>
  <c r="I219" i="1"/>
  <c r="L219" i="1"/>
  <c r="F219" i="1"/>
  <c r="H219" i="1"/>
  <c r="K219" i="1"/>
  <c r="E219" i="1"/>
  <c r="G219" i="1"/>
  <c r="J219" i="1"/>
  <c r="D219" i="1"/>
  <c r="C219" i="1"/>
  <c r="B219" i="1"/>
  <c r="C200" i="1"/>
  <c r="C202" i="1" s="1"/>
  <c r="I202" i="1"/>
  <c r="L202" i="1"/>
  <c r="F202" i="1"/>
  <c r="H202" i="1"/>
  <c r="K202" i="1"/>
  <c r="E202" i="1"/>
  <c r="G202" i="1"/>
  <c r="J202" i="1"/>
  <c r="D202" i="1"/>
  <c r="B202" i="1"/>
  <c r="I201" i="1"/>
  <c r="L201" i="1"/>
  <c r="F201" i="1"/>
  <c r="H201" i="1"/>
  <c r="K201" i="1"/>
  <c r="E201" i="1"/>
  <c r="G201" i="1"/>
  <c r="J201" i="1"/>
  <c r="D201" i="1"/>
  <c r="B201" i="1"/>
  <c r="I184" i="1"/>
  <c r="L184" i="1"/>
  <c r="F184" i="1"/>
  <c r="H184" i="1"/>
  <c r="K184" i="1"/>
  <c r="E184" i="1"/>
  <c r="G184" i="1"/>
  <c r="J184" i="1"/>
  <c r="D184" i="1"/>
  <c r="C184" i="1"/>
  <c r="B184" i="1"/>
  <c r="I183" i="1"/>
  <c r="L183" i="1"/>
  <c r="F183" i="1"/>
  <c r="H183" i="1"/>
  <c r="K183" i="1"/>
  <c r="E183" i="1"/>
  <c r="G183" i="1"/>
  <c r="J183" i="1"/>
  <c r="D183" i="1"/>
  <c r="C183" i="1"/>
  <c r="B183" i="1"/>
  <c r="I166" i="1"/>
  <c r="L166" i="1"/>
  <c r="F166" i="1"/>
  <c r="H166" i="1"/>
  <c r="K166" i="1"/>
  <c r="E166" i="1"/>
  <c r="G166" i="1"/>
  <c r="J166" i="1"/>
  <c r="D166" i="1"/>
  <c r="C166" i="1"/>
  <c r="B166" i="1"/>
  <c r="I165" i="1"/>
  <c r="L165" i="1"/>
  <c r="F165" i="1"/>
  <c r="H165" i="1"/>
  <c r="K165" i="1"/>
  <c r="E165" i="1"/>
  <c r="G165" i="1"/>
  <c r="J165" i="1"/>
  <c r="D165" i="1"/>
  <c r="C165" i="1"/>
  <c r="B165" i="1"/>
  <c r="I148" i="1"/>
  <c r="L148" i="1"/>
  <c r="F148" i="1"/>
  <c r="H148" i="1"/>
  <c r="K148" i="1"/>
  <c r="E148" i="1"/>
  <c r="G148" i="1"/>
  <c r="J148" i="1"/>
  <c r="D148" i="1"/>
  <c r="C148" i="1"/>
  <c r="B148" i="1"/>
  <c r="I147" i="1"/>
  <c r="L147" i="1"/>
  <c r="F147" i="1"/>
  <c r="H147" i="1"/>
  <c r="K147" i="1"/>
  <c r="E147" i="1"/>
  <c r="G147" i="1"/>
  <c r="J147" i="1"/>
  <c r="D147" i="1"/>
  <c r="C147" i="1"/>
  <c r="B147" i="1"/>
  <c r="L129" i="1"/>
  <c r="I130" i="1"/>
  <c r="L130" i="1"/>
  <c r="F130" i="1"/>
  <c r="H130" i="1"/>
  <c r="K130" i="1"/>
  <c r="E130" i="1"/>
  <c r="G130" i="1"/>
  <c r="J130" i="1"/>
  <c r="D130" i="1"/>
  <c r="C130" i="1"/>
  <c r="B130" i="1"/>
  <c r="I129" i="1"/>
  <c r="F129" i="1"/>
  <c r="H129" i="1"/>
  <c r="K129" i="1"/>
  <c r="E129" i="1"/>
  <c r="G129" i="1"/>
  <c r="J129" i="1"/>
  <c r="D129" i="1"/>
  <c r="C129" i="1"/>
  <c r="B129" i="1"/>
  <c r="B57" i="1"/>
  <c r="B58" i="1" s="1"/>
  <c r="I112" i="1"/>
  <c r="L112" i="1"/>
  <c r="F112" i="1"/>
  <c r="H112" i="1"/>
  <c r="K112" i="1"/>
  <c r="E112" i="1"/>
  <c r="G112" i="1"/>
  <c r="J112" i="1"/>
  <c r="D112" i="1"/>
  <c r="C112" i="1"/>
  <c r="B112" i="1"/>
  <c r="I111" i="1"/>
  <c r="L111" i="1"/>
  <c r="F111" i="1"/>
  <c r="H111" i="1"/>
  <c r="K111" i="1"/>
  <c r="E111" i="1"/>
  <c r="G111" i="1"/>
  <c r="J111" i="1"/>
  <c r="D111" i="1"/>
  <c r="C111" i="1"/>
  <c r="B111" i="1"/>
  <c r="C94" i="1"/>
  <c r="D94" i="1"/>
  <c r="J94" i="1"/>
  <c r="G94" i="1"/>
  <c r="E94" i="1"/>
  <c r="K94" i="1"/>
  <c r="H94" i="1"/>
  <c r="F94" i="1"/>
  <c r="L94" i="1"/>
  <c r="I94" i="1"/>
  <c r="B94" i="1"/>
  <c r="C76" i="1"/>
  <c r="D76" i="1"/>
  <c r="J76" i="1"/>
  <c r="G76" i="1"/>
  <c r="E76" i="1"/>
  <c r="K76" i="1"/>
  <c r="H76" i="1"/>
  <c r="F76" i="1"/>
  <c r="L76" i="1"/>
  <c r="I76" i="1"/>
  <c r="B76" i="1"/>
  <c r="I93" i="1"/>
  <c r="L93" i="1"/>
  <c r="F93" i="1"/>
  <c r="H93" i="1"/>
  <c r="K93" i="1"/>
  <c r="E93" i="1"/>
  <c r="G93" i="1"/>
  <c r="J93" i="1"/>
  <c r="D93" i="1"/>
  <c r="C93" i="1"/>
  <c r="B93" i="1"/>
  <c r="C75" i="1"/>
  <c r="D75" i="1"/>
  <c r="J75" i="1"/>
  <c r="G75" i="1"/>
  <c r="E75" i="1"/>
  <c r="K75" i="1"/>
  <c r="H75" i="1"/>
  <c r="F75" i="1"/>
  <c r="L75" i="1"/>
  <c r="I75" i="1"/>
  <c r="B75" i="1"/>
  <c r="I57" i="1"/>
  <c r="I58" i="1" s="1"/>
  <c r="L57" i="1"/>
  <c r="L58" i="1" s="1"/>
  <c r="F57" i="1"/>
  <c r="F58" i="1" s="1"/>
  <c r="H57" i="1"/>
  <c r="H58" i="1" s="1"/>
  <c r="K57" i="1"/>
  <c r="K58" i="1" s="1"/>
  <c r="E57" i="1"/>
  <c r="E58" i="1" s="1"/>
  <c r="G57" i="1"/>
  <c r="G58" i="1" s="1"/>
  <c r="J57" i="1"/>
  <c r="J58" i="1" s="1"/>
  <c r="D57" i="1"/>
  <c r="D58" i="1" s="1"/>
  <c r="C57" i="1"/>
  <c r="C58" i="1" s="1"/>
  <c r="I37" i="1"/>
  <c r="I38" i="1" s="1"/>
  <c r="L37" i="1"/>
  <c r="L38" i="1" s="1"/>
  <c r="F37" i="1"/>
  <c r="F38" i="1" s="1"/>
  <c r="H37" i="1"/>
  <c r="H38" i="1" s="1"/>
  <c r="K37" i="1"/>
  <c r="K38" i="1" s="1"/>
  <c r="E37" i="1"/>
  <c r="E38" i="1" s="1"/>
  <c r="G37" i="1"/>
  <c r="G38" i="1" s="1"/>
  <c r="J37" i="1"/>
  <c r="J38" i="1" s="1"/>
  <c r="D37" i="1"/>
  <c r="D38" i="1" s="1"/>
  <c r="C37" i="1"/>
  <c r="C38" i="1" s="1"/>
  <c r="B37" i="1"/>
  <c r="B38" i="1" s="1"/>
  <c r="I19" i="1"/>
  <c r="I20" i="1" s="1"/>
  <c r="L19" i="1"/>
  <c r="L20" i="1" s="1"/>
  <c r="F19" i="1"/>
  <c r="F20" i="1" s="1"/>
  <c r="H19" i="1"/>
  <c r="H20" i="1" s="1"/>
  <c r="K19" i="1"/>
  <c r="K20" i="1" s="1"/>
  <c r="E19" i="1"/>
  <c r="E20" i="1" s="1"/>
  <c r="G19" i="1"/>
  <c r="G20" i="1" s="1"/>
  <c r="J19" i="1"/>
  <c r="J20" i="1" s="1"/>
  <c r="D19" i="1"/>
  <c r="D20" i="1" s="1"/>
  <c r="C19" i="1"/>
  <c r="C20" i="1" s="1"/>
  <c r="B19" i="1"/>
  <c r="B20" i="1" s="1"/>
  <c r="N364" i="1" l="1"/>
  <c r="O364" i="1" s="1"/>
  <c r="M364" i="1"/>
  <c r="P364" i="1"/>
  <c r="Q364" i="1" s="1"/>
  <c r="C418" i="1"/>
  <c r="M415" i="1"/>
  <c r="P415" i="1"/>
  <c r="Q415" i="1" s="1"/>
  <c r="N415" i="1"/>
  <c r="O415" i="1" s="1"/>
  <c r="M346" i="1"/>
  <c r="P346" i="1"/>
  <c r="Q346" i="1" s="1"/>
  <c r="N346" i="1"/>
  <c r="O346" i="1" s="1"/>
  <c r="N400" i="1"/>
  <c r="O400" i="1" s="1"/>
  <c r="M400" i="1"/>
  <c r="P400" i="1"/>
  <c r="Q400" i="1" s="1"/>
  <c r="P454" i="1"/>
  <c r="Q454" i="1" s="1"/>
  <c r="M454" i="1"/>
  <c r="N454" i="1"/>
  <c r="O454" i="1" s="1"/>
  <c r="P382" i="1"/>
  <c r="Q382" i="1" s="1"/>
  <c r="M382" i="1"/>
  <c r="N382" i="1"/>
  <c r="O382" i="1" s="1"/>
  <c r="N436" i="1"/>
  <c r="O436" i="1" s="1"/>
  <c r="P436" i="1"/>
  <c r="Q436" i="1" s="1"/>
  <c r="M436" i="1"/>
  <c r="P292" i="1"/>
  <c r="Q292" i="1" s="1"/>
  <c r="N292" i="1"/>
  <c r="O292" i="1" s="1"/>
  <c r="M292" i="1"/>
  <c r="N328" i="1"/>
  <c r="O328" i="1" s="1"/>
  <c r="M328" i="1"/>
  <c r="P328" i="1"/>
  <c r="Q328" i="1" s="1"/>
  <c r="N274" i="1"/>
  <c r="O274" i="1" s="1"/>
  <c r="M274" i="1"/>
  <c r="P274" i="1"/>
  <c r="Q274" i="1" s="1"/>
  <c r="N310" i="1"/>
  <c r="O310" i="1" s="1"/>
  <c r="P310" i="1"/>
  <c r="Q310" i="1" s="1"/>
  <c r="M310" i="1"/>
  <c r="C201" i="1"/>
  <c r="L382" i="1"/>
  <c r="I400" i="1"/>
  <c r="L400" i="1"/>
  <c r="F400" i="1"/>
  <c r="F382" i="1"/>
  <c r="I382" i="1"/>
  <c r="N418" i="1" l="1"/>
  <c r="O418" i="1" s="1"/>
  <c r="M418" i="1"/>
  <c r="P418" i="1"/>
  <c r="Q418" i="1" s="1"/>
</calcChain>
</file>

<file path=xl/sharedStrings.xml><?xml version="1.0" encoding="utf-8"?>
<sst xmlns="http://schemas.openxmlformats.org/spreadsheetml/2006/main" count="1068" uniqueCount="117">
  <si>
    <t xml:space="preserve">ELS MUNTELLS </t>
  </si>
  <si>
    <t xml:space="preserve">              Habitants: 480</t>
  </si>
  <si>
    <t>cabal disseny</t>
  </si>
  <si>
    <t>MES</t>
  </si>
  <si>
    <t>DBO</t>
  </si>
  <si>
    <t>CARREGA</t>
  </si>
  <si>
    <t>Data</t>
  </si>
  <si>
    <t>Cabal</t>
  </si>
  <si>
    <t>MES Infl.</t>
  </si>
  <si>
    <t>MES Efl.</t>
  </si>
  <si>
    <t>DBO Ifl.</t>
  </si>
  <si>
    <t>DBO Efl.</t>
  </si>
  <si>
    <t>DQO Infl.</t>
  </si>
  <si>
    <t>DQO Efl.</t>
  </si>
  <si>
    <t>DQO</t>
  </si>
  <si>
    <t>1997</t>
  </si>
  <si>
    <t>(m3/mes)</t>
  </si>
  <si>
    <t>(m3/dia)</t>
  </si>
  <si>
    <t>(1997)</t>
  </si>
  <si>
    <t>Rend.</t>
  </si>
  <si>
    <t xml:space="preserve">Gen </t>
  </si>
  <si>
    <t xml:space="preserve">Feb </t>
  </si>
  <si>
    <t>Mar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</si>
  <si>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</si>
  <si>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</si>
  <si>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</si>
  <si>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</si>
  <si>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</si>
  <si>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</si>
  <si>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</si>
  <si>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</si>
  <si>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</si>
  <si>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TOTAL97</t>
  </si>
  <si>
    <t>MITJA97</t>
  </si>
  <si>
    <t>1998</t>
  </si>
  <si>
    <t>(1998)</t>
  </si>
  <si>
    <t xml:space="preserve">Mar </t>
  </si>
  <si>
    <t>TOTAL98</t>
  </si>
  <si>
    <t>MITJA98</t>
  </si>
  <si>
    <t>1999</t>
  </si>
  <si>
    <t>(mg/l)</t>
  </si>
  <si>
    <t>TOTAL99</t>
  </si>
  <si>
    <t>MITJA99</t>
  </si>
  <si>
    <t>2000</t>
  </si>
  <si>
    <t>TOTAL00</t>
  </si>
  <si>
    <t>MITJA00</t>
  </si>
  <si>
    <t>2001</t>
  </si>
  <si>
    <t>TOTAL01</t>
  </si>
  <si>
    <t>MITJA01</t>
  </si>
  <si>
    <t>2002</t>
  </si>
  <si>
    <t>TOTAL02</t>
  </si>
  <si>
    <t>MITJA02</t>
  </si>
  <si>
    <t>2003</t>
  </si>
  <si>
    <t>%</t>
  </si>
  <si>
    <t>TOTAL03</t>
  </si>
  <si>
    <t>MITJA03</t>
  </si>
  <si>
    <t>2004</t>
  </si>
  <si>
    <t>TOTAL04</t>
  </si>
  <si>
    <t>MITJA04</t>
  </si>
  <si>
    <t>2005</t>
  </si>
  <si>
    <t>TOTAL05</t>
  </si>
  <si>
    <t>MITJA05</t>
  </si>
  <si>
    <t>2006</t>
  </si>
  <si>
    <t>TOTAL06</t>
  </si>
  <si>
    <t>MITJA06</t>
  </si>
  <si>
    <t>2007</t>
  </si>
  <si>
    <t>TOTAL07</t>
  </si>
  <si>
    <t>MITJA07</t>
  </si>
  <si>
    <t>2008</t>
  </si>
  <si>
    <t>TOTAL08</t>
  </si>
  <si>
    <t>MITJA08</t>
  </si>
  <si>
    <t>2009</t>
  </si>
  <si>
    <t>TOTAL09</t>
  </si>
  <si>
    <t>MITJA09</t>
  </si>
  <si>
    <t>2010</t>
  </si>
  <si>
    <t>TOTAL10</t>
  </si>
  <si>
    <t>MITJA10</t>
  </si>
  <si>
    <t>Saturació</t>
  </si>
  <si>
    <t xml:space="preserve">Saturacio </t>
  </si>
  <si>
    <t>Saturacio</t>
  </si>
  <si>
    <t>2011</t>
  </si>
  <si>
    <t>MES Kg/dia</t>
  </si>
  <si>
    <t>MES %</t>
  </si>
  <si>
    <t>DBO5 Kg/dia</t>
  </si>
  <si>
    <t>DBO5 %</t>
  </si>
  <si>
    <t>TOTAL11</t>
  </si>
  <si>
    <t>MITJA11</t>
  </si>
  <si>
    <t>2012</t>
  </si>
  <si>
    <t>TOTAL12</t>
  </si>
  <si>
    <t>MITJA12</t>
  </si>
  <si>
    <t>2013</t>
  </si>
  <si>
    <t>TOTAL13</t>
  </si>
  <si>
    <t>MITJA13</t>
  </si>
  <si>
    <t>2014</t>
  </si>
  <si>
    <t>TOTAL14</t>
  </si>
  <si>
    <t>MITJA14</t>
  </si>
  <si>
    <t>2015</t>
  </si>
  <si>
    <t>TOTAL15</t>
  </si>
  <si>
    <t>MITJA15</t>
  </si>
  <si>
    <t>2016</t>
  </si>
  <si>
    <t>TOTAL16</t>
  </si>
  <si>
    <t>MITJA16</t>
  </si>
  <si>
    <t>2017</t>
  </si>
  <si>
    <t>TOTAL17</t>
  </si>
  <si>
    <t>MITJA17</t>
  </si>
  <si>
    <t>2018</t>
  </si>
  <si>
    <t>TOTAL18</t>
  </si>
  <si>
    <t>MITJA18</t>
  </si>
  <si>
    <t>2019</t>
  </si>
  <si>
    <t>TOTAL19</t>
  </si>
  <si>
    <t>MITJA19</t>
  </si>
  <si>
    <t>2020</t>
  </si>
  <si>
    <t>TOTAL20</t>
  </si>
  <si>
    <t>MITJA20</t>
  </si>
  <si>
    <t>2021</t>
  </si>
  <si>
    <t>TOTAL  21</t>
  </si>
  <si>
    <t>MITJA 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</si>
</sst>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3">
    <xf numFmtId="0" fontId="0" fillId="0" borderId="0" xfId="0"/>
    <xf numFmtId="0" fontId="3" fillId="2" borderId="0" xfId="0" applyFont="1" applyFill="1"/>
    <xf numFmtId="3" fontId="3" fillId="2" borderId="0" xfId="0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0" fillId="2" borderId="0" xfId="0" applyFill="1"/>
    <xf numFmtId="3" fontId="4" fillId="2" borderId="0" xfId="0" applyNumberFormat="1" applyFont="1" applyFill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0" fontId="1" fillId="2" borderId="0" xfId="0" applyFont="1" applyFill="1"/>
    <xf numFmtId="49" fontId="3" fillId="2" borderId="4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3" fontId="0" fillId="2" borderId="0" xfId="0" applyNumberFormat="1" applyFill="1"/>
    <xf numFmtId="2" fontId="0" fillId="2" borderId="0" xfId="0" applyNumberFormat="1" applyFill="1"/>
    <xf numFmtId="49" fontId="3" fillId="2" borderId="6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3" fontId="4" fillId="3" borderId="9" xfId="0" applyNumberFormat="1" applyFont="1" applyFill="1" applyBorder="1" applyAlignment="1">
      <alignment horizontal="center"/>
    </xf>
    <xf numFmtId="2" fontId="4" fillId="3" borderId="9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3" fontId="4" fillId="3" borderId="3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2" fontId="4" fillId="3" borderId="3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3" fontId="7" fillId="2" borderId="0" xfId="0" applyNumberFormat="1" applyFont="1" applyFill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9" fillId="5" borderId="9" xfId="0" applyNumberFormat="1" applyFont="1" applyFill="1" applyBorder="1" applyAlignment="1">
      <alignment horizontal="center"/>
    </xf>
    <xf numFmtId="3" fontId="9" fillId="5" borderId="3" xfId="0" applyNumberFormat="1" applyFont="1" applyFill="1" applyBorder="1" applyAlignment="1">
      <alignment horizontal="center"/>
    </xf>
    <xf numFmtId="3" fontId="4" fillId="5" borderId="3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49" fontId="4" fillId="3" borderId="8" xfId="0" applyNumberFormat="1" applyFont="1" applyFill="1" applyBorder="1" applyAlignment="1">
      <alignment horizontal="center"/>
    </xf>
    <xf numFmtId="9" fontId="3" fillId="2" borderId="1" xfId="1" applyFont="1" applyFill="1" applyBorder="1" applyAlignment="1">
      <alignment horizontal="center"/>
    </xf>
    <xf numFmtId="9" fontId="3" fillId="2" borderId="1" xfId="0" applyNumberFormat="1" applyFont="1" applyFill="1" applyBorder="1" applyAlignment="1">
      <alignment horizontal="center"/>
    </xf>
    <xf numFmtId="9" fontId="3" fillId="2" borderId="3" xfId="0" applyNumberFormat="1" applyFont="1" applyFill="1" applyBorder="1" applyAlignment="1">
      <alignment horizontal="center"/>
    </xf>
    <xf numFmtId="49" fontId="4" fillId="3" borderId="10" xfId="0" applyNumberFormat="1" applyFont="1" applyFill="1" applyBorder="1" applyAlignment="1">
      <alignment horizontal="center"/>
    </xf>
    <xf numFmtId="3" fontId="4" fillId="6" borderId="11" xfId="0" applyNumberFormat="1" applyFont="1" applyFill="1" applyBorder="1" applyAlignment="1">
      <alignment horizontal="center"/>
    </xf>
    <xf numFmtId="3" fontId="4" fillId="6" borderId="12" xfId="0" applyNumberFormat="1" applyFont="1" applyFill="1" applyBorder="1" applyAlignment="1">
      <alignment horizontal="center"/>
    </xf>
    <xf numFmtId="3" fontId="4" fillId="6" borderId="13" xfId="0" applyNumberFormat="1" applyFont="1" applyFill="1" applyBorder="1" applyAlignment="1">
      <alignment horizontal="center"/>
    </xf>
    <xf numFmtId="3" fontId="4" fillId="6" borderId="14" xfId="0" applyNumberFormat="1" applyFont="1" applyFill="1" applyBorder="1" applyAlignment="1">
      <alignment horizontal="center"/>
    </xf>
    <xf numFmtId="2" fontId="4" fillId="4" borderId="15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/>
    </xf>
    <xf numFmtId="2" fontId="4" fillId="4" borderId="17" xfId="0" applyNumberFormat="1" applyFont="1" applyFill="1" applyBorder="1" applyAlignment="1">
      <alignment horizontal="center"/>
    </xf>
    <xf numFmtId="2" fontId="4" fillId="4" borderId="18" xfId="0" applyNumberFormat="1" applyFont="1" applyFill="1" applyBorder="1" applyAlignment="1">
      <alignment horizontal="center"/>
    </xf>
    <xf numFmtId="9" fontId="3" fillId="0" borderId="19" xfId="1" applyFont="1" applyFill="1" applyBorder="1" applyAlignment="1">
      <alignment horizontal="center"/>
    </xf>
    <xf numFmtId="2" fontId="3" fillId="0" borderId="20" xfId="1" applyNumberFormat="1" applyFont="1" applyFill="1" applyBorder="1" applyAlignment="1">
      <alignment horizontal="center"/>
    </xf>
    <xf numFmtId="9" fontId="3" fillId="0" borderId="21" xfId="1" applyFont="1" applyFill="1" applyBorder="1" applyAlignment="1">
      <alignment horizontal="center"/>
    </xf>
    <xf numFmtId="2" fontId="3" fillId="0" borderId="22" xfId="1" applyNumberFormat="1" applyFont="1" applyFill="1" applyBorder="1" applyAlignment="1">
      <alignment horizontal="center"/>
    </xf>
    <xf numFmtId="3" fontId="4" fillId="7" borderId="23" xfId="0" applyNumberFormat="1" applyFont="1" applyFill="1" applyBorder="1" applyAlignment="1">
      <alignment horizontal="center"/>
    </xf>
    <xf numFmtId="3" fontId="4" fillId="7" borderId="24" xfId="0" applyNumberFormat="1" applyFont="1" applyFill="1" applyBorder="1" applyAlignment="1">
      <alignment horizontal="center"/>
    </xf>
    <xf numFmtId="3" fontId="4" fillId="7" borderId="25" xfId="0" applyNumberFormat="1" applyFont="1" applyFill="1" applyBorder="1" applyAlignment="1">
      <alignment horizontal="center"/>
    </xf>
    <xf numFmtId="3" fontId="4" fillId="7" borderId="26" xfId="0" applyNumberFormat="1" applyFont="1" applyFill="1" applyBorder="1" applyAlignment="1">
      <alignment horizontal="center"/>
    </xf>
    <xf numFmtId="9" fontId="3" fillId="0" borderId="27" xfId="1" applyFont="1" applyFill="1" applyBorder="1" applyAlignment="1">
      <alignment horizontal="center"/>
    </xf>
    <xf numFmtId="2" fontId="3" fillId="0" borderId="28" xfId="1" applyNumberFormat="1" applyFont="1" applyFill="1" applyBorder="1" applyAlignment="1">
      <alignment horizontal="center"/>
    </xf>
    <xf numFmtId="9" fontId="3" fillId="0" borderId="29" xfId="1" applyFont="1" applyFill="1" applyBorder="1" applyAlignment="1">
      <alignment horizontal="center"/>
    </xf>
    <xf numFmtId="2" fontId="3" fillId="0" borderId="30" xfId="1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3" fontId="4" fillId="8" borderId="1" xfId="0" applyNumberFormat="1" applyFont="1" applyFill="1" applyBorder="1" applyAlignment="1">
      <alignment horizontal="right"/>
    </xf>
    <xf numFmtId="3" fontId="4" fillId="8" borderId="1" xfId="0" applyNumberFormat="1" applyFont="1" applyFill="1" applyBorder="1" applyAlignment="1">
      <alignment horizontal="left"/>
    </xf>
    <xf numFmtId="3" fontId="4" fillId="8" borderId="31" xfId="0" applyNumberFormat="1" applyFont="1" applyFill="1" applyBorder="1" applyAlignment="1">
      <alignment horizontal="right"/>
    </xf>
    <xf numFmtId="0" fontId="0" fillId="0" borderId="1" xfId="0" applyBorder="1"/>
    <xf numFmtId="0" fontId="2" fillId="9" borderId="1" xfId="0" applyFont="1" applyFill="1" applyBorder="1"/>
    <xf numFmtId="0" fontId="8" fillId="9" borderId="1" xfId="0" applyFont="1" applyFill="1" applyBorder="1" applyAlignment="1">
      <alignment horizontal="left"/>
    </xf>
    <xf numFmtId="0" fontId="8" fillId="9" borderId="1" xfId="0" applyFont="1" applyFill="1" applyBorder="1" applyAlignment="1">
      <alignment horizontal="right"/>
    </xf>
    <xf numFmtId="3" fontId="8" fillId="9" borderId="1" xfId="0" applyNumberFormat="1" applyFont="1" applyFill="1" applyBorder="1" applyAlignment="1">
      <alignment horizontal="left"/>
    </xf>
    <xf numFmtId="0" fontId="8" fillId="9" borderId="31" xfId="0" applyFont="1" applyFill="1" applyBorder="1" applyAlignment="1">
      <alignment horizontal="right"/>
    </xf>
  </cellXfs>
  <cellStyles count="2">
    <cellStyle name="Normal" xfId="0" builtinId="0"/>
    <cellStyle name="Porcentaje" xfId="1" builtinId="5"/>
  </cellStyles>
  <dxfs count="28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55"/>
  <sheetViews>
    <sheetView showGridLines="0" tabSelected="1" workbookViewId="0">
      <selection activeCell="A457" sqref="A457:XFD473"/>
    </sheetView>
  </sheetViews>
  <sheetFormatPr baseColWidth="10" defaultColWidth="10.7109375" defaultRowHeight="12.75" x14ac:dyDescent="0.2"/>
  <cols>
    <col min="1" max="1" width="9.85546875" style="4" customWidth="1"/>
    <col min="2" max="2" width="12.85546875" style="4" customWidth="1"/>
    <col min="3" max="5" width="9.28515625" style="4" customWidth="1"/>
    <col min="6" max="6" width="9.28515625" style="16" customWidth="1"/>
    <col min="7" max="7" width="9.28515625" style="4" customWidth="1"/>
    <col min="8" max="8" width="9.28515625" style="16" customWidth="1"/>
    <col min="9" max="9" width="9.28515625" style="17" customWidth="1"/>
    <col min="10" max="11" width="9.28515625" style="4" customWidth="1"/>
    <col min="12" max="12" width="9.28515625" style="16" customWidth="1"/>
    <col min="13" max="13" width="11.85546875" style="4" customWidth="1"/>
    <col min="14" max="14" width="13.5703125" style="4" customWidth="1"/>
    <col min="15" max="15" width="13" style="4" customWidth="1"/>
    <col min="16" max="16" width="15" style="4" customWidth="1"/>
    <col min="17" max="17" width="12.28515625" style="4" customWidth="1"/>
    <col min="18" max="16384" width="10.7109375" style="4"/>
  </cols>
  <sheetData>
    <row r="1" spans="1:12" ht="26.25" x14ac:dyDescent="0.4">
      <c r="B1" s="61" t="s">
        <v>0</v>
      </c>
      <c r="F1" s="30" t="s">
        <v>1</v>
      </c>
      <c r="H1" s="2"/>
      <c r="I1" s="3"/>
      <c r="K1" s="2"/>
      <c r="L1" s="2"/>
    </row>
    <row r="2" spans="1:12" ht="20.25" x14ac:dyDescent="0.3">
      <c r="A2" s="5"/>
      <c r="B2" s="62" t="s">
        <v>2</v>
      </c>
      <c r="C2" s="62">
        <v>135</v>
      </c>
      <c r="D2" s="63" t="s">
        <v>3</v>
      </c>
      <c r="E2" s="64">
        <v>240</v>
      </c>
      <c r="F2" s="65" t="s">
        <v>4</v>
      </c>
      <c r="G2" s="66">
        <v>260</v>
      </c>
      <c r="H2" s="2"/>
      <c r="I2" s="3"/>
      <c r="J2" s="1"/>
      <c r="K2" s="30"/>
      <c r="L2" s="2"/>
    </row>
    <row r="3" spans="1:12" x14ac:dyDescent="0.2">
      <c r="A3" s="2"/>
      <c r="B3" s="67"/>
      <c r="C3" s="68" t="s">
        <v>5</v>
      </c>
      <c r="D3" s="69" t="s">
        <v>3</v>
      </c>
      <c r="E3" s="70">
        <v>48.6</v>
      </c>
      <c r="F3" s="71" t="s">
        <v>4</v>
      </c>
      <c r="G3" s="72">
        <v>50.6</v>
      </c>
      <c r="H3" s="2"/>
      <c r="I3" s="3"/>
      <c r="J3" s="2"/>
      <c r="K3" s="2"/>
      <c r="L3" s="2"/>
    </row>
    <row r="4" spans="1:12" ht="13.5" thickBot="1" x14ac:dyDescent="0.25">
      <c r="A4" s="2"/>
      <c r="B4" s="2"/>
      <c r="C4" s="2"/>
      <c r="D4" s="2"/>
      <c r="E4" s="2"/>
      <c r="F4" s="2"/>
      <c r="G4" s="2"/>
      <c r="H4" s="2"/>
      <c r="I4" s="3"/>
      <c r="J4" s="2"/>
      <c r="K4" s="2"/>
      <c r="L4" s="2"/>
    </row>
    <row r="5" spans="1:12" s="1" customFormat="1" thickTop="1" x14ac:dyDescent="0.2">
      <c r="A5" s="21" t="s">
        <v>6</v>
      </c>
      <c r="B5" s="22" t="s">
        <v>7</v>
      </c>
      <c r="C5" s="22" t="s">
        <v>7</v>
      </c>
      <c r="D5" s="22" t="s">
        <v>8</v>
      </c>
      <c r="E5" s="22" t="s">
        <v>9</v>
      </c>
      <c r="F5" s="23" t="s">
        <v>3</v>
      </c>
      <c r="G5" s="22" t="s">
        <v>10</v>
      </c>
      <c r="H5" s="22" t="s">
        <v>11</v>
      </c>
      <c r="I5" s="23" t="s">
        <v>4</v>
      </c>
      <c r="J5" s="22" t="s">
        <v>12</v>
      </c>
      <c r="K5" s="22" t="s">
        <v>13</v>
      </c>
      <c r="L5" s="23" t="s">
        <v>14</v>
      </c>
    </row>
    <row r="6" spans="1:12" s="1" customFormat="1" thickBot="1" x14ac:dyDescent="0.25">
      <c r="A6" s="24" t="s">
        <v>15</v>
      </c>
      <c r="B6" s="25" t="s">
        <v>16</v>
      </c>
      <c r="C6" s="26" t="s">
        <v>17</v>
      </c>
      <c r="D6" s="24" t="s">
        <v>18</v>
      </c>
      <c r="E6" s="24" t="s">
        <v>18</v>
      </c>
      <c r="F6" s="27" t="s">
        <v>19</v>
      </c>
      <c r="G6" s="24" t="s">
        <v>18</v>
      </c>
      <c r="H6" s="24" t="s">
        <v>18</v>
      </c>
      <c r="I6" s="27" t="s">
        <v>19</v>
      </c>
      <c r="J6" s="24" t="s">
        <v>18</v>
      </c>
      <c r="K6" s="24" t="s">
        <v>18</v>
      </c>
      <c r="L6" s="27" t="s">
        <v>19</v>
      </c>
    </row>
    <row r="7" spans="1:12" ht="13.5" thickTop="1" x14ac:dyDescent="0.2">
      <c r="A7" s="6" t="s">
        <v>20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x14ac:dyDescent="0.2">
      <c r="A8" s="6" t="s">
        <v>21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x14ac:dyDescent="0.2">
      <c r="A9" s="6" t="s">
        <v>22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x14ac:dyDescent="0.2">
      <c r="A10" s="6" t="s">
        <v>23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x14ac:dyDescent="0.2">
      <c r="A11" s="6" t="s">
        <v>24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x14ac:dyDescent="0.2">
      <c r="A12" s="6" t="s">
        <v>25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x14ac:dyDescent="0.2">
      <c r="A13" s="6" t="s">
        <v>26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x14ac:dyDescent="0.2">
      <c r="A14" s="6" t="s">
        <v>27</v>
      </c>
      <c r="B14" s="7">
        <v>4683</v>
      </c>
      <c r="C14" s="7">
        <v>102</v>
      </c>
      <c r="D14" s="7">
        <v>172</v>
      </c>
      <c r="E14" s="7">
        <v>32</v>
      </c>
      <c r="F14" s="7">
        <v>78</v>
      </c>
      <c r="G14" s="7">
        <v>246</v>
      </c>
      <c r="H14" s="7">
        <v>29</v>
      </c>
      <c r="I14" s="7">
        <v>89</v>
      </c>
      <c r="J14" s="7">
        <v>567</v>
      </c>
      <c r="K14" s="7">
        <v>63</v>
      </c>
      <c r="L14" s="7">
        <v>88</v>
      </c>
    </row>
    <row r="15" spans="1:12" x14ac:dyDescent="0.2">
      <c r="A15" s="6" t="s">
        <v>28</v>
      </c>
      <c r="B15" s="7">
        <v>4072</v>
      </c>
      <c r="C15" s="7">
        <v>136</v>
      </c>
      <c r="D15" s="7">
        <v>214</v>
      </c>
      <c r="E15" s="7">
        <v>28</v>
      </c>
      <c r="F15" s="7">
        <v>86</v>
      </c>
      <c r="G15" s="7">
        <v>200</v>
      </c>
      <c r="H15" s="7">
        <v>17</v>
      </c>
      <c r="I15" s="7">
        <v>92</v>
      </c>
      <c r="J15" s="7">
        <v>630</v>
      </c>
      <c r="K15" s="7">
        <v>57</v>
      </c>
      <c r="L15" s="7">
        <v>90</v>
      </c>
    </row>
    <row r="16" spans="1:12" x14ac:dyDescent="0.2">
      <c r="A16" s="6" t="s">
        <v>29</v>
      </c>
      <c r="B16" s="7">
        <v>2101</v>
      </c>
      <c r="C16" s="7">
        <v>68</v>
      </c>
      <c r="D16" s="7">
        <v>261</v>
      </c>
      <c r="E16" s="7">
        <v>28</v>
      </c>
      <c r="F16" s="7">
        <v>89</v>
      </c>
      <c r="G16" s="7">
        <v>213</v>
      </c>
      <c r="H16" s="7">
        <v>18</v>
      </c>
      <c r="I16" s="7">
        <v>92</v>
      </c>
      <c r="J16" s="7">
        <v>732</v>
      </c>
      <c r="K16" s="7">
        <v>72</v>
      </c>
      <c r="L16" s="7">
        <v>90</v>
      </c>
    </row>
    <row r="17" spans="1:12" x14ac:dyDescent="0.2">
      <c r="A17" s="6" t="s">
        <v>30</v>
      </c>
      <c r="B17" s="7">
        <v>2073</v>
      </c>
      <c r="C17" s="7">
        <v>69</v>
      </c>
      <c r="D17" s="7">
        <v>205</v>
      </c>
      <c r="E17" s="7">
        <v>28</v>
      </c>
      <c r="F17" s="7">
        <v>86</v>
      </c>
      <c r="G17" s="7">
        <v>193</v>
      </c>
      <c r="H17" s="7">
        <v>21</v>
      </c>
      <c r="I17" s="7">
        <v>89</v>
      </c>
      <c r="J17" s="7">
        <v>641</v>
      </c>
      <c r="K17" s="7">
        <v>65</v>
      </c>
      <c r="L17" s="7">
        <v>90</v>
      </c>
    </row>
    <row r="18" spans="1:12" ht="13.5" thickBot="1" x14ac:dyDescent="0.25">
      <c r="A18" s="6" t="s">
        <v>31</v>
      </c>
      <c r="B18" s="7">
        <v>2739</v>
      </c>
      <c r="C18" s="7">
        <v>88</v>
      </c>
      <c r="D18" s="7">
        <v>232</v>
      </c>
      <c r="E18" s="7">
        <v>33</v>
      </c>
      <c r="F18" s="7">
        <v>86</v>
      </c>
      <c r="G18" s="7">
        <v>210</v>
      </c>
      <c r="H18" s="7">
        <v>21</v>
      </c>
      <c r="I18" s="7">
        <v>90</v>
      </c>
      <c r="J18" s="7">
        <v>705</v>
      </c>
      <c r="K18" s="7">
        <v>70</v>
      </c>
      <c r="L18" s="7">
        <v>90</v>
      </c>
    </row>
    <row r="19" spans="1:12" ht="13.5" thickTop="1" x14ac:dyDescent="0.2">
      <c r="A19" s="8" t="s">
        <v>32</v>
      </c>
      <c r="B19" s="9">
        <f t="shared" ref="B19:J19" si="0">SUM(B14:B18)</f>
        <v>15668</v>
      </c>
      <c r="C19" s="9">
        <f t="shared" si="0"/>
        <v>463</v>
      </c>
      <c r="D19" s="9">
        <f t="shared" si="0"/>
        <v>1084</v>
      </c>
      <c r="E19" s="9">
        <f>SUM(E14:E18)</f>
        <v>149</v>
      </c>
      <c r="F19" s="9">
        <f>SUM(F14:F18)</f>
        <v>425</v>
      </c>
      <c r="G19" s="9">
        <f>SUM(G14:G18)</f>
        <v>1062</v>
      </c>
      <c r="H19" s="9">
        <f>SUM(H14:H18)</f>
        <v>106</v>
      </c>
      <c r="I19" s="9">
        <f>SUM(I14:I18)</f>
        <v>452</v>
      </c>
      <c r="J19" s="9">
        <f t="shared" si="0"/>
        <v>3275</v>
      </c>
      <c r="K19" s="9">
        <f>SUM(K14:K18)</f>
        <v>327</v>
      </c>
      <c r="L19" s="9">
        <f>SUM(L14:L18)</f>
        <v>448</v>
      </c>
    </row>
    <row r="20" spans="1:12" ht="13.5" thickBot="1" x14ac:dyDescent="0.25">
      <c r="A20" s="10" t="s">
        <v>33</v>
      </c>
      <c r="B20" s="11">
        <f t="shared" ref="B20:J20" si="1">B19/5</f>
        <v>3133.6</v>
      </c>
      <c r="C20" s="11">
        <f t="shared" si="1"/>
        <v>92.6</v>
      </c>
      <c r="D20" s="11">
        <f t="shared" si="1"/>
        <v>216.8</v>
      </c>
      <c r="E20" s="11">
        <f>E19/5</f>
        <v>29.8</v>
      </c>
      <c r="F20" s="11">
        <f>F19/5</f>
        <v>85</v>
      </c>
      <c r="G20" s="11">
        <f>G19/5</f>
        <v>212.4</v>
      </c>
      <c r="H20" s="11">
        <f>H19/5</f>
        <v>21.2</v>
      </c>
      <c r="I20" s="11">
        <f>I19/5</f>
        <v>90.4</v>
      </c>
      <c r="J20" s="11">
        <f t="shared" si="1"/>
        <v>655</v>
      </c>
      <c r="K20" s="11">
        <f>K19/5</f>
        <v>65.400000000000006</v>
      </c>
      <c r="L20" s="11">
        <f>L19/5</f>
        <v>89.6</v>
      </c>
    </row>
    <row r="21" spans="1:12" s="12" customFormat="1" ht="13.5" thickTop="1" x14ac:dyDescent="0.2"/>
    <row r="22" spans="1:12" s="12" customFormat="1" ht="13.5" thickBot="1" x14ac:dyDescent="0.25"/>
    <row r="23" spans="1:12" ht="13.5" thickTop="1" x14ac:dyDescent="0.2">
      <c r="A23" s="21" t="s">
        <v>6</v>
      </c>
      <c r="B23" s="22" t="s">
        <v>7</v>
      </c>
      <c r="C23" s="22" t="s">
        <v>7</v>
      </c>
      <c r="D23" s="22" t="s">
        <v>8</v>
      </c>
      <c r="E23" s="22" t="s">
        <v>9</v>
      </c>
      <c r="F23" s="23" t="s">
        <v>3</v>
      </c>
      <c r="G23" s="22" t="s">
        <v>10</v>
      </c>
      <c r="H23" s="22" t="s">
        <v>11</v>
      </c>
      <c r="I23" s="23" t="s">
        <v>4</v>
      </c>
      <c r="J23" s="22" t="s">
        <v>12</v>
      </c>
      <c r="K23" s="22" t="s">
        <v>13</v>
      </c>
      <c r="L23" s="23" t="s">
        <v>14</v>
      </c>
    </row>
    <row r="24" spans="1:12" ht="13.5" thickBot="1" x14ac:dyDescent="0.25">
      <c r="A24" s="24" t="s">
        <v>34</v>
      </c>
      <c r="B24" s="25" t="s">
        <v>16</v>
      </c>
      <c r="C24" s="26" t="s">
        <v>17</v>
      </c>
      <c r="D24" s="24" t="s">
        <v>35</v>
      </c>
      <c r="E24" s="24" t="s">
        <v>35</v>
      </c>
      <c r="F24" s="27" t="s">
        <v>19</v>
      </c>
      <c r="G24" s="24" t="s">
        <v>35</v>
      </c>
      <c r="H24" s="24" t="s">
        <v>35</v>
      </c>
      <c r="I24" s="27" t="s">
        <v>19</v>
      </c>
      <c r="J24" s="24" t="s">
        <v>35</v>
      </c>
      <c r="K24" s="24" t="s">
        <v>35</v>
      </c>
      <c r="L24" s="27" t="s">
        <v>19</v>
      </c>
    </row>
    <row r="25" spans="1:12" ht="13.5" thickTop="1" x14ac:dyDescent="0.2">
      <c r="A25" s="6" t="s">
        <v>20</v>
      </c>
      <c r="B25" s="7">
        <v>1788</v>
      </c>
      <c r="C25" s="7">
        <v>58</v>
      </c>
      <c r="D25" s="7">
        <v>248</v>
      </c>
      <c r="E25" s="7">
        <v>43</v>
      </c>
      <c r="F25" s="7">
        <v>82</v>
      </c>
      <c r="G25" s="7">
        <v>213</v>
      </c>
      <c r="H25" s="7">
        <v>21</v>
      </c>
      <c r="I25" s="7">
        <v>90</v>
      </c>
      <c r="J25" s="7">
        <v>708</v>
      </c>
      <c r="K25" s="7">
        <v>72</v>
      </c>
      <c r="L25" s="7">
        <v>90</v>
      </c>
    </row>
    <row r="26" spans="1:12" x14ac:dyDescent="0.2">
      <c r="A26" s="6" t="s">
        <v>21</v>
      </c>
      <c r="B26" s="7">
        <v>1213</v>
      </c>
      <c r="C26" s="7">
        <v>43</v>
      </c>
      <c r="D26" s="7">
        <v>343</v>
      </c>
      <c r="E26" s="7">
        <v>45</v>
      </c>
      <c r="F26" s="7">
        <v>86</v>
      </c>
      <c r="G26" s="7">
        <v>376</v>
      </c>
      <c r="H26" s="7">
        <v>30</v>
      </c>
      <c r="I26" s="7">
        <v>92</v>
      </c>
      <c r="J26" s="7">
        <v>1407</v>
      </c>
      <c r="K26" s="7">
        <v>90</v>
      </c>
      <c r="L26" s="7">
        <v>94</v>
      </c>
    </row>
    <row r="27" spans="1:12" x14ac:dyDescent="0.2">
      <c r="A27" s="6" t="s">
        <v>36</v>
      </c>
      <c r="B27" s="7">
        <v>1428</v>
      </c>
      <c r="C27" s="7">
        <v>46</v>
      </c>
      <c r="D27" s="7">
        <v>269</v>
      </c>
      <c r="E27" s="7">
        <v>36</v>
      </c>
      <c r="F27" s="7">
        <v>86</v>
      </c>
      <c r="G27" s="7">
        <v>247</v>
      </c>
      <c r="H27" s="7">
        <v>21</v>
      </c>
      <c r="I27" s="7">
        <v>91</v>
      </c>
      <c r="J27" s="7">
        <v>790</v>
      </c>
      <c r="K27" s="7">
        <v>72</v>
      </c>
      <c r="L27" s="7">
        <v>91</v>
      </c>
    </row>
    <row r="28" spans="1:12" x14ac:dyDescent="0.2">
      <c r="A28" s="6" t="s">
        <v>23</v>
      </c>
      <c r="B28" s="7">
        <v>1651</v>
      </c>
      <c r="C28" s="7">
        <v>55</v>
      </c>
      <c r="D28" s="7">
        <v>261</v>
      </c>
      <c r="E28" s="7">
        <v>38</v>
      </c>
      <c r="F28" s="7">
        <v>86</v>
      </c>
      <c r="G28" s="7">
        <v>236</v>
      </c>
      <c r="H28" s="7">
        <v>19</v>
      </c>
      <c r="I28" s="7">
        <v>92</v>
      </c>
      <c r="J28" s="7">
        <v>736</v>
      </c>
      <c r="K28" s="7">
        <v>74</v>
      </c>
      <c r="L28" s="7">
        <v>90</v>
      </c>
    </row>
    <row r="29" spans="1:12" x14ac:dyDescent="0.2">
      <c r="A29" s="6" t="s">
        <v>24</v>
      </c>
      <c r="B29" s="7">
        <v>1707</v>
      </c>
      <c r="C29" s="7">
        <v>55</v>
      </c>
      <c r="D29" s="7">
        <v>248</v>
      </c>
      <c r="E29" s="7">
        <v>36</v>
      </c>
      <c r="F29" s="7">
        <v>86</v>
      </c>
      <c r="G29" s="7">
        <v>245</v>
      </c>
      <c r="H29" s="7">
        <v>18</v>
      </c>
      <c r="I29" s="7">
        <v>93</v>
      </c>
      <c r="J29" s="7">
        <v>862</v>
      </c>
      <c r="K29" s="7">
        <v>66</v>
      </c>
      <c r="L29" s="7">
        <v>92</v>
      </c>
    </row>
    <row r="30" spans="1:12" x14ac:dyDescent="0.2">
      <c r="A30" s="6" t="s">
        <v>25</v>
      </c>
      <c r="B30" s="7">
        <v>1828</v>
      </c>
      <c r="C30" s="7">
        <v>61</v>
      </c>
      <c r="D30" s="7">
        <v>285</v>
      </c>
      <c r="E30" s="7">
        <v>37</v>
      </c>
      <c r="F30" s="7">
        <v>86</v>
      </c>
      <c r="G30" s="7">
        <v>207</v>
      </c>
      <c r="H30" s="7">
        <v>16</v>
      </c>
      <c r="I30" s="7">
        <v>92</v>
      </c>
      <c r="J30" s="7">
        <v>962</v>
      </c>
      <c r="K30" s="7">
        <v>65</v>
      </c>
      <c r="L30" s="7">
        <v>93</v>
      </c>
    </row>
    <row r="31" spans="1:12" x14ac:dyDescent="0.2">
      <c r="A31" s="6" t="s">
        <v>26</v>
      </c>
      <c r="B31" s="7">
        <v>1753</v>
      </c>
      <c r="C31" s="7">
        <v>57</v>
      </c>
      <c r="D31" s="7">
        <v>231</v>
      </c>
      <c r="E31" s="7">
        <v>32</v>
      </c>
      <c r="F31" s="7">
        <v>86</v>
      </c>
      <c r="G31" s="7">
        <v>218</v>
      </c>
      <c r="H31" s="7">
        <v>13</v>
      </c>
      <c r="I31" s="7">
        <v>94</v>
      </c>
      <c r="J31" s="7">
        <v>780</v>
      </c>
      <c r="K31" s="7">
        <v>57</v>
      </c>
      <c r="L31" s="7">
        <v>93</v>
      </c>
    </row>
    <row r="32" spans="1:12" x14ac:dyDescent="0.2">
      <c r="A32" s="6" t="s">
        <v>27</v>
      </c>
      <c r="B32" s="7">
        <v>2401</v>
      </c>
      <c r="C32" s="7">
        <v>77</v>
      </c>
      <c r="D32" s="7">
        <v>286</v>
      </c>
      <c r="E32" s="7">
        <v>26</v>
      </c>
      <c r="F32" s="7">
        <v>91</v>
      </c>
      <c r="G32" s="7">
        <v>233</v>
      </c>
      <c r="H32" s="7">
        <v>14</v>
      </c>
      <c r="I32" s="7">
        <v>94</v>
      </c>
      <c r="J32" s="7">
        <v>877</v>
      </c>
      <c r="K32" s="7">
        <v>57</v>
      </c>
      <c r="L32" s="7">
        <v>93</v>
      </c>
    </row>
    <row r="33" spans="1:12" x14ac:dyDescent="0.2">
      <c r="A33" s="6" t="s">
        <v>28</v>
      </c>
      <c r="B33" s="7">
        <v>1608</v>
      </c>
      <c r="C33" s="7">
        <v>54</v>
      </c>
      <c r="D33" s="7">
        <v>236</v>
      </c>
      <c r="E33" s="7">
        <v>40</v>
      </c>
      <c r="F33" s="7">
        <v>83</v>
      </c>
      <c r="G33" s="7">
        <v>248</v>
      </c>
      <c r="H33" s="7">
        <v>20</v>
      </c>
      <c r="I33" s="7">
        <v>92</v>
      </c>
      <c r="J33" s="7">
        <v>844</v>
      </c>
      <c r="K33" s="7">
        <v>65</v>
      </c>
      <c r="L33" s="7">
        <v>92</v>
      </c>
    </row>
    <row r="34" spans="1:12" x14ac:dyDescent="0.2">
      <c r="A34" s="6" t="s">
        <v>29</v>
      </c>
      <c r="B34" s="7">
        <v>1807</v>
      </c>
      <c r="C34" s="7">
        <v>58</v>
      </c>
      <c r="D34" s="7">
        <v>275</v>
      </c>
      <c r="E34" s="7">
        <v>20</v>
      </c>
      <c r="F34" s="7">
        <v>93</v>
      </c>
      <c r="G34" s="7">
        <v>259</v>
      </c>
      <c r="H34" s="7">
        <v>13</v>
      </c>
      <c r="I34" s="7">
        <v>95</v>
      </c>
      <c r="J34" s="7">
        <v>825</v>
      </c>
      <c r="K34" s="7">
        <v>52</v>
      </c>
      <c r="L34" s="7">
        <v>94</v>
      </c>
    </row>
    <row r="35" spans="1:12" x14ac:dyDescent="0.2">
      <c r="A35" s="6" t="s">
        <v>30</v>
      </c>
      <c r="B35" s="7">
        <v>1616</v>
      </c>
      <c r="C35" s="7">
        <v>54</v>
      </c>
      <c r="D35" s="7">
        <v>267</v>
      </c>
      <c r="E35" s="7">
        <v>26</v>
      </c>
      <c r="F35" s="7">
        <v>90</v>
      </c>
      <c r="G35" s="7">
        <v>260</v>
      </c>
      <c r="H35" s="7">
        <v>13</v>
      </c>
      <c r="I35" s="7">
        <v>95</v>
      </c>
      <c r="J35" s="7">
        <v>814</v>
      </c>
      <c r="K35" s="7">
        <v>56</v>
      </c>
      <c r="L35" s="7">
        <v>93</v>
      </c>
    </row>
    <row r="36" spans="1:12" ht="13.5" thickBot="1" x14ac:dyDescent="0.25">
      <c r="A36" s="6" t="s">
        <v>31</v>
      </c>
      <c r="B36" s="7">
        <v>1976</v>
      </c>
      <c r="C36" s="7">
        <v>64</v>
      </c>
      <c r="D36" s="7">
        <v>299</v>
      </c>
      <c r="E36" s="7">
        <v>19</v>
      </c>
      <c r="F36" s="7">
        <v>94</v>
      </c>
      <c r="G36" s="7">
        <v>270</v>
      </c>
      <c r="H36" s="7">
        <v>15</v>
      </c>
      <c r="I36" s="7">
        <v>94</v>
      </c>
      <c r="J36" s="7">
        <v>851</v>
      </c>
      <c r="K36" s="7">
        <v>58</v>
      </c>
      <c r="L36" s="7">
        <v>93</v>
      </c>
    </row>
    <row r="37" spans="1:12" ht="13.5" thickTop="1" x14ac:dyDescent="0.2">
      <c r="A37" s="8" t="s">
        <v>37</v>
      </c>
      <c r="B37" s="9">
        <f t="shared" ref="B37:J37" si="2">SUM(B25:B36)</f>
        <v>20776</v>
      </c>
      <c r="C37" s="9">
        <f t="shared" si="2"/>
        <v>682</v>
      </c>
      <c r="D37" s="9">
        <f t="shared" si="2"/>
        <v>3248</v>
      </c>
      <c r="E37" s="9">
        <f>SUM(E25:E36)</f>
        <v>398</v>
      </c>
      <c r="F37" s="9">
        <f>SUM(F25:F36)</f>
        <v>1049</v>
      </c>
      <c r="G37" s="9">
        <f>SUM(G25:G36)</f>
        <v>3012</v>
      </c>
      <c r="H37" s="9">
        <f>SUM(H25:H36)</f>
        <v>213</v>
      </c>
      <c r="I37" s="9">
        <f>SUM(I25:I36)</f>
        <v>1114</v>
      </c>
      <c r="J37" s="9">
        <f t="shared" si="2"/>
        <v>10456</v>
      </c>
      <c r="K37" s="9">
        <f>SUM(K25:K36)</f>
        <v>784</v>
      </c>
      <c r="L37" s="9">
        <f>SUM(L25:L36)</f>
        <v>1108</v>
      </c>
    </row>
    <row r="38" spans="1:12" ht="13.5" thickBot="1" x14ac:dyDescent="0.25">
      <c r="A38" s="13" t="s">
        <v>38</v>
      </c>
      <c r="B38" s="14">
        <f t="shared" ref="B38:J38" si="3">B37/12</f>
        <v>1731.3333333333333</v>
      </c>
      <c r="C38" s="14">
        <f t="shared" si="3"/>
        <v>56.833333333333336</v>
      </c>
      <c r="D38" s="14">
        <f t="shared" si="3"/>
        <v>270.66666666666669</v>
      </c>
      <c r="E38" s="14">
        <f>E37/12</f>
        <v>33.166666666666664</v>
      </c>
      <c r="F38" s="14">
        <f>F37/12</f>
        <v>87.416666666666671</v>
      </c>
      <c r="G38" s="14">
        <f>G37/12</f>
        <v>251</v>
      </c>
      <c r="H38" s="14">
        <f>H37/12</f>
        <v>17.75</v>
      </c>
      <c r="I38" s="14">
        <f>I37/12</f>
        <v>92.833333333333329</v>
      </c>
      <c r="J38" s="14">
        <f t="shared" si="3"/>
        <v>871.33333333333337</v>
      </c>
      <c r="K38" s="14">
        <f>K37/12</f>
        <v>65.333333333333329</v>
      </c>
      <c r="L38" s="14">
        <f>L37/12</f>
        <v>92.333333333333329</v>
      </c>
    </row>
    <row r="39" spans="1:12" x14ac:dyDescent="0.2">
      <c r="A39" s="2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x14ac:dyDescent="0.2">
      <c r="A40" s="29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">
      <c r="H41" s="4"/>
      <c r="I41" s="16"/>
    </row>
    <row r="42" spans="1:12" ht="13.5" thickBot="1" x14ac:dyDescent="0.25">
      <c r="H42" s="4"/>
      <c r="I42" s="16"/>
    </row>
    <row r="43" spans="1:12" ht="13.5" thickTop="1" x14ac:dyDescent="0.2">
      <c r="A43" s="40" t="s">
        <v>6</v>
      </c>
      <c r="B43" s="22" t="s">
        <v>7</v>
      </c>
      <c r="C43" s="22" t="s">
        <v>7</v>
      </c>
      <c r="D43" s="22" t="s">
        <v>8</v>
      </c>
      <c r="E43" s="22" t="s">
        <v>9</v>
      </c>
      <c r="F43" s="22" t="s">
        <v>3</v>
      </c>
      <c r="G43" s="22" t="s">
        <v>10</v>
      </c>
      <c r="H43" s="22" t="s">
        <v>11</v>
      </c>
      <c r="I43" s="22" t="s">
        <v>4</v>
      </c>
      <c r="J43" s="22" t="s">
        <v>12</v>
      </c>
      <c r="K43" s="22" t="s">
        <v>13</v>
      </c>
      <c r="L43" s="22" t="s">
        <v>14</v>
      </c>
    </row>
    <row r="44" spans="1:12" ht="13.5" thickBot="1" x14ac:dyDescent="0.25">
      <c r="A44" s="36" t="s">
        <v>39</v>
      </c>
      <c r="B44" s="25" t="s">
        <v>16</v>
      </c>
      <c r="C44" s="26" t="s">
        <v>17</v>
      </c>
      <c r="D44" s="25" t="s">
        <v>40</v>
      </c>
      <c r="E44" s="25" t="s">
        <v>40</v>
      </c>
      <c r="F44" s="25" t="s">
        <v>19</v>
      </c>
      <c r="G44" s="25" t="s">
        <v>40</v>
      </c>
      <c r="H44" s="25" t="s">
        <v>40</v>
      </c>
      <c r="I44" s="25" t="s">
        <v>19</v>
      </c>
      <c r="J44" s="25" t="s">
        <v>40</v>
      </c>
      <c r="K44" s="25" t="s">
        <v>40</v>
      </c>
      <c r="L44" s="25" t="s">
        <v>19</v>
      </c>
    </row>
    <row r="45" spans="1:12" ht="13.5" thickTop="1" x14ac:dyDescent="0.2">
      <c r="A45" s="18" t="s">
        <v>20</v>
      </c>
      <c r="B45" s="7">
        <v>2200</v>
      </c>
      <c r="C45" s="7">
        <v>71</v>
      </c>
      <c r="D45" s="7">
        <v>298</v>
      </c>
      <c r="E45" s="7">
        <v>34</v>
      </c>
      <c r="F45" s="7">
        <v>89</v>
      </c>
      <c r="G45" s="7">
        <v>261</v>
      </c>
      <c r="H45" s="7">
        <v>24</v>
      </c>
      <c r="I45" s="7">
        <v>91</v>
      </c>
      <c r="J45" s="7">
        <v>826</v>
      </c>
      <c r="K45" s="7">
        <v>80</v>
      </c>
      <c r="L45" s="7">
        <v>90</v>
      </c>
    </row>
    <row r="46" spans="1:12" x14ac:dyDescent="0.2">
      <c r="A46" s="18" t="s">
        <v>21</v>
      </c>
      <c r="B46" s="7">
        <v>1294</v>
      </c>
      <c r="C46" s="7">
        <v>46</v>
      </c>
      <c r="D46" s="7">
        <v>291</v>
      </c>
      <c r="E46" s="7">
        <v>41</v>
      </c>
      <c r="F46" s="7">
        <v>86</v>
      </c>
      <c r="G46" s="7">
        <v>267</v>
      </c>
      <c r="H46" s="7">
        <v>19</v>
      </c>
      <c r="I46" s="7">
        <v>93</v>
      </c>
      <c r="J46" s="7">
        <v>791</v>
      </c>
      <c r="K46" s="7">
        <v>69</v>
      </c>
      <c r="L46" s="7">
        <v>91</v>
      </c>
    </row>
    <row r="47" spans="1:12" x14ac:dyDescent="0.2">
      <c r="A47" s="18" t="s">
        <v>36</v>
      </c>
      <c r="B47" s="7">
        <v>1611</v>
      </c>
      <c r="C47" s="7">
        <v>52</v>
      </c>
      <c r="D47" s="7">
        <v>358</v>
      </c>
      <c r="E47" s="7">
        <v>33</v>
      </c>
      <c r="F47" s="7">
        <v>91</v>
      </c>
      <c r="G47" s="7">
        <v>301</v>
      </c>
      <c r="H47" s="7">
        <v>15.7</v>
      </c>
      <c r="I47" s="7">
        <v>94</v>
      </c>
      <c r="J47" s="7">
        <v>781</v>
      </c>
      <c r="K47" s="7">
        <v>65</v>
      </c>
      <c r="L47" s="7">
        <v>92</v>
      </c>
    </row>
    <row r="48" spans="1:12" x14ac:dyDescent="0.2">
      <c r="A48" s="18" t="s">
        <v>23</v>
      </c>
      <c r="B48" s="7">
        <v>1647</v>
      </c>
      <c r="C48" s="7">
        <v>55</v>
      </c>
      <c r="D48" s="7">
        <v>363</v>
      </c>
      <c r="E48" s="7">
        <v>37</v>
      </c>
      <c r="F48" s="7">
        <v>89</v>
      </c>
      <c r="G48" s="7">
        <v>303</v>
      </c>
      <c r="H48" s="7">
        <v>16</v>
      </c>
      <c r="I48" s="7">
        <v>95</v>
      </c>
      <c r="J48" s="7">
        <v>851</v>
      </c>
      <c r="K48" s="7">
        <v>64</v>
      </c>
      <c r="L48" s="7">
        <v>92</v>
      </c>
    </row>
    <row r="49" spans="1:12" x14ac:dyDescent="0.2">
      <c r="A49" s="18" t="s">
        <v>24</v>
      </c>
      <c r="B49" s="7">
        <v>2077</v>
      </c>
      <c r="C49" s="7">
        <v>67</v>
      </c>
      <c r="D49" s="7">
        <v>357</v>
      </c>
      <c r="E49" s="7">
        <v>27</v>
      </c>
      <c r="F49" s="7">
        <v>91</v>
      </c>
      <c r="G49" s="7">
        <v>249</v>
      </c>
      <c r="H49" s="7">
        <v>18</v>
      </c>
      <c r="I49" s="7">
        <v>93</v>
      </c>
      <c r="J49" s="7">
        <v>877</v>
      </c>
      <c r="K49" s="7">
        <v>69</v>
      </c>
      <c r="L49" s="7">
        <v>92</v>
      </c>
    </row>
    <row r="50" spans="1:12" x14ac:dyDescent="0.2">
      <c r="A50" s="18" t="s">
        <v>25</v>
      </c>
      <c r="B50" s="7">
        <v>1745</v>
      </c>
      <c r="C50" s="7">
        <v>58</v>
      </c>
      <c r="D50" s="7">
        <v>281</v>
      </c>
      <c r="E50" s="7">
        <v>20</v>
      </c>
      <c r="F50" s="7">
        <v>93</v>
      </c>
      <c r="G50" s="7">
        <v>253</v>
      </c>
      <c r="H50" s="7">
        <v>19</v>
      </c>
      <c r="I50" s="7">
        <v>92</v>
      </c>
      <c r="J50" s="7">
        <v>852</v>
      </c>
      <c r="K50" s="7">
        <v>62</v>
      </c>
      <c r="L50" s="7">
        <v>93</v>
      </c>
    </row>
    <row r="51" spans="1:12" x14ac:dyDescent="0.2">
      <c r="A51" s="18" t="s">
        <v>26</v>
      </c>
      <c r="B51" s="7">
        <v>1780</v>
      </c>
      <c r="C51" s="7">
        <v>57</v>
      </c>
      <c r="D51" s="7">
        <v>286</v>
      </c>
      <c r="E51" s="7">
        <v>18</v>
      </c>
      <c r="F51" s="7">
        <v>93</v>
      </c>
      <c r="G51" s="7">
        <v>327</v>
      </c>
      <c r="H51" s="7">
        <v>17</v>
      </c>
      <c r="I51" s="7">
        <v>95</v>
      </c>
      <c r="J51" s="7">
        <v>785</v>
      </c>
      <c r="K51" s="7"/>
      <c r="L51" s="7"/>
    </row>
    <row r="52" spans="1:12" x14ac:dyDescent="0.2">
      <c r="A52" s="18" t="s">
        <v>27</v>
      </c>
      <c r="B52" s="7">
        <v>2346</v>
      </c>
      <c r="C52" s="7">
        <v>76</v>
      </c>
      <c r="D52" s="7">
        <v>144</v>
      </c>
      <c r="E52" s="7">
        <v>26</v>
      </c>
      <c r="F52" s="7">
        <v>82</v>
      </c>
      <c r="G52" s="7">
        <v>237</v>
      </c>
      <c r="H52" s="7">
        <v>20</v>
      </c>
      <c r="I52" s="7">
        <v>92</v>
      </c>
      <c r="J52" s="7">
        <v>858</v>
      </c>
      <c r="K52" s="7">
        <v>86</v>
      </c>
      <c r="L52" s="7">
        <v>90</v>
      </c>
    </row>
    <row r="53" spans="1:12" x14ac:dyDescent="0.2">
      <c r="A53" s="18" t="s">
        <v>28</v>
      </c>
      <c r="B53" s="7">
        <v>1849</v>
      </c>
      <c r="C53" s="7">
        <v>62</v>
      </c>
      <c r="D53" s="7">
        <v>215</v>
      </c>
      <c r="E53" s="7">
        <v>24</v>
      </c>
      <c r="F53" s="7">
        <v>87</v>
      </c>
      <c r="G53" s="7">
        <v>321</v>
      </c>
      <c r="H53" s="7">
        <v>19</v>
      </c>
      <c r="I53" s="7">
        <v>94</v>
      </c>
      <c r="J53" s="7">
        <v>776</v>
      </c>
      <c r="K53" s="7">
        <v>71</v>
      </c>
      <c r="L53" s="7">
        <v>90</v>
      </c>
    </row>
    <row r="54" spans="1:12" x14ac:dyDescent="0.2">
      <c r="A54" s="18" t="s">
        <v>29</v>
      </c>
      <c r="B54" s="7">
        <v>1856</v>
      </c>
      <c r="C54" s="7">
        <v>60</v>
      </c>
      <c r="D54" s="7">
        <v>260</v>
      </c>
      <c r="E54" s="7">
        <v>22</v>
      </c>
      <c r="F54" s="7">
        <v>92</v>
      </c>
      <c r="G54" s="7">
        <v>526</v>
      </c>
      <c r="H54" s="7">
        <v>16</v>
      </c>
      <c r="I54" s="7">
        <v>97</v>
      </c>
      <c r="J54" s="7">
        <v>704</v>
      </c>
      <c r="K54" s="7">
        <v>57</v>
      </c>
      <c r="L54" s="7">
        <v>92</v>
      </c>
    </row>
    <row r="55" spans="1:12" x14ac:dyDescent="0.2">
      <c r="A55" s="18" t="s">
        <v>30</v>
      </c>
      <c r="B55" s="7">
        <v>1820</v>
      </c>
      <c r="C55" s="7">
        <v>67</v>
      </c>
      <c r="D55" s="7">
        <v>262</v>
      </c>
      <c r="E55" s="7">
        <v>13</v>
      </c>
      <c r="F55" s="7">
        <v>94</v>
      </c>
      <c r="G55" s="7">
        <v>369</v>
      </c>
      <c r="H55" s="7">
        <v>17</v>
      </c>
      <c r="I55" s="7">
        <v>95</v>
      </c>
      <c r="J55" s="7">
        <v>696</v>
      </c>
      <c r="K55" s="7">
        <v>64</v>
      </c>
      <c r="L55" s="7">
        <v>90</v>
      </c>
    </row>
    <row r="56" spans="1:12" ht="13.5" thickBot="1" x14ac:dyDescent="0.25">
      <c r="A56" s="18" t="s">
        <v>31</v>
      </c>
      <c r="B56" s="7">
        <v>1675</v>
      </c>
      <c r="C56" s="7">
        <v>54</v>
      </c>
      <c r="D56" s="7">
        <v>272</v>
      </c>
      <c r="E56" s="7">
        <v>28</v>
      </c>
      <c r="F56" s="7">
        <v>88</v>
      </c>
      <c r="G56" s="7">
        <v>499</v>
      </c>
      <c r="H56" s="7">
        <v>36</v>
      </c>
      <c r="I56" s="7">
        <v>88</v>
      </c>
      <c r="J56" s="7">
        <v>922</v>
      </c>
      <c r="K56" s="7">
        <v>126</v>
      </c>
      <c r="L56" s="7">
        <v>84</v>
      </c>
    </row>
    <row r="57" spans="1:12" ht="13.5" thickTop="1" x14ac:dyDescent="0.2">
      <c r="A57" s="19" t="s">
        <v>41</v>
      </c>
      <c r="B57" s="9">
        <f>SUM(B45:B56)</f>
        <v>21900</v>
      </c>
      <c r="C57" s="9">
        <f t="shared" ref="C57:J57" si="4">SUM(C45:C56)</f>
        <v>725</v>
      </c>
      <c r="D57" s="9">
        <f t="shared" si="4"/>
        <v>3387</v>
      </c>
      <c r="E57" s="9">
        <f>SUM(E45:E56)</f>
        <v>323</v>
      </c>
      <c r="F57" s="9">
        <f>SUM(F45:F56)</f>
        <v>1075</v>
      </c>
      <c r="G57" s="9">
        <f>SUM(G45:G56)</f>
        <v>3913</v>
      </c>
      <c r="H57" s="9">
        <f>SUM(H45:H56)</f>
        <v>236.7</v>
      </c>
      <c r="I57" s="9">
        <f>SUM(I45:I56)</f>
        <v>1119</v>
      </c>
      <c r="J57" s="9">
        <f t="shared" si="4"/>
        <v>9719</v>
      </c>
      <c r="K57" s="9">
        <f>SUM(K45:K56)</f>
        <v>813</v>
      </c>
      <c r="L57" s="9">
        <f>SUM(L45:L56)</f>
        <v>996</v>
      </c>
    </row>
    <row r="58" spans="1:12" ht="13.5" thickBot="1" x14ac:dyDescent="0.25">
      <c r="A58" s="20" t="s">
        <v>42</v>
      </c>
      <c r="B58" s="11">
        <f t="shared" ref="B58:J58" si="5">B57/12</f>
        <v>1825</v>
      </c>
      <c r="C58" s="11">
        <f t="shared" si="5"/>
        <v>60.416666666666664</v>
      </c>
      <c r="D58" s="11">
        <f t="shared" si="5"/>
        <v>282.25</v>
      </c>
      <c r="E58" s="11">
        <f>E57/12</f>
        <v>26.916666666666668</v>
      </c>
      <c r="F58" s="11">
        <f>F57/12</f>
        <v>89.583333333333329</v>
      </c>
      <c r="G58" s="11">
        <f>G57/12</f>
        <v>326.08333333333331</v>
      </c>
      <c r="H58" s="11">
        <f>H57/12</f>
        <v>19.724999999999998</v>
      </c>
      <c r="I58" s="11">
        <f>I57/12</f>
        <v>93.25</v>
      </c>
      <c r="J58" s="11">
        <f t="shared" si="5"/>
        <v>809.91666666666663</v>
      </c>
      <c r="K58" s="11">
        <f>K57/12</f>
        <v>67.75</v>
      </c>
      <c r="L58" s="11">
        <f>L57/12</f>
        <v>83</v>
      </c>
    </row>
    <row r="59" spans="1:12" ht="13.5" thickTop="1" x14ac:dyDescent="0.2">
      <c r="H59" s="4"/>
      <c r="I59" s="16"/>
    </row>
    <row r="60" spans="1:12" ht="13.5" thickBot="1" x14ac:dyDescent="0.25">
      <c r="H60" s="4"/>
      <c r="I60" s="16"/>
    </row>
    <row r="61" spans="1:12" ht="13.5" thickTop="1" x14ac:dyDescent="0.2">
      <c r="A61" s="40" t="s">
        <v>6</v>
      </c>
      <c r="B61" s="22" t="s">
        <v>7</v>
      </c>
      <c r="C61" s="22" t="s">
        <v>7</v>
      </c>
      <c r="D61" s="22" t="s">
        <v>8</v>
      </c>
      <c r="E61" s="22" t="s">
        <v>9</v>
      </c>
      <c r="F61" s="22" t="s">
        <v>3</v>
      </c>
      <c r="G61" s="22" t="s">
        <v>10</v>
      </c>
      <c r="H61" s="22" t="s">
        <v>11</v>
      </c>
      <c r="I61" s="22" t="s">
        <v>4</v>
      </c>
      <c r="J61" s="22" t="s">
        <v>12</v>
      </c>
      <c r="K61" s="22" t="s">
        <v>13</v>
      </c>
      <c r="L61" s="22" t="s">
        <v>14</v>
      </c>
    </row>
    <row r="62" spans="1:12" ht="13.5" thickBot="1" x14ac:dyDescent="0.25">
      <c r="A62" s="36" t="s">
        <v>43</v>
      </c>
      <c r="B62" s="25" t="s">
        <v>16</v>
      </c>
      <c r="C62" s="26" t="s">
        <v>17</v>
      </c>
      <c r="D62" s="25" t="s">
        <v>40</v>
      </c>
      <c r="E62" s="25" t="s">
        <v>40</v>
      </c>
      <c r="F62" s="25" t="s">
        <v>19</v>
      </c>
      <c r="G62" s="25" t="s">
        <v>40</v>
      </c>
      <c r="H62" s="25" t="s">
        <v>40</v>
      </c>
      <c r="I62" s="25" t="s">
        <v>19</v>
      </c>
      <c r="J62" s="25" t="s">
        <v>40</v>
      </c>
      <c r="K62" s="25" t="s">
        <v>40</v>
      </c>
      <c r="L62" s="25" t="s">
        <v>19</v>
      </c>
    </row>
    <row r="63" spans="1:12" ht="13.5" thickTop="1" x14ac:dyDescent="0.2">
      <c r="A63" s="18" t="s">
        <v>20</v>
      </c>
      <c r="B63" s="7">
        <v>1613</v>
      </c>
      <c r="C63" s="7">
        <v>52</v>
      </c>
      <c r="D63" s="7">
        <v>253</v>
      </c>
      <c r="E63" s="7">
        <v>51</v>
      </c>
      <c r="F63" s="7">
        <v>81</v>
      </c>
      <c r="G63" s="7">
        <v>309</v>
      </c>
      <c r="H63" s="7">
        <v>41</v>
      </c>
      <c r="I63" s="7">
        <v>89</v>
      </c>
      <c r="J63" s="7">
        <v>789</v>
      </c>
      <c r="K63" s="7">
        <v>136</v>
      </c>
      <c r="L63" s="7">
        <v>83</v>
      </c>
    </row>
    <row r="64" spans="1:12" x14ac:dyDescent="0.2">
      <c r="A64" s="18" t="s">
        <v>21</v>
      </c>
      <c r="B64" s="7">
        <v>1395</v>
      </c>
      <c r="C64" s="7">
        <v>48</v>
      </c>
      <c r="D64" s="7">
        <v>258</v>
      </c>
      <c r="E64" s="7">
        <v>19</v>
      </c>
      <c r="F64" s="7">
        <v>91</v>
      </c>
      <c r="G64" s="7">
        <v>399</v>
      </c>
      <c r="H64" s="7">
        <v>19</v>
      </c>
      <c r="I64" s="7">
        <v>93</v>
      </c>
      <c r="J64" s="7">
        <v>800</v>
      </c>
      <c r="K64" s="7">
        <v>58</v>
      </c>
      <c r="L64" s="7">
        <v>92</v>
      </c>
    </row>
    <row r="65" spans="1:12" x14ac:dyDescent="0.2">
      <c r="A65" s="18" t="s">
        <v>36</v>
      </c>
      <c r="B65" s="7">
        <v>1475</v>
      </c>
      <c r="C65" s="7">
        <v>48</v>
      </c>
      <c r="D65" s="7">
        <v>411</v>
      </c>
      <c r="E65" s="7">
        <v>35</v>
      </c>
      <c r="F65" s="7">
        <v>88</v>
      </c>
      <c r="G65" s="7">
        <v>377</v>
      </c>
      <c r="H65" s="7">
        <v>23</v>
      </c>
      <c r="I65" s="7">
        <v>95</v>
      </c>
      <c r="J65" s="7">
        <v>1120</v>
      </c>
      <c r="K65" s="7">
        <v>121</v>
      </c>
      <c r="L65" s="7">
        <v>88</v>
      </c>
    </row>
    <row r="66" spans="1:12" x14ac:dyDescent="0.2">
      <c r="A66" s="18" t="s">
        <v>23</v>
      </c>
      <c r="B66" s="7">
        <v>1255</v>
      </c>
      <c r="C66" s="7">
        <v>42</v>
      </c>
      <c r="D66" s="7">
        <v>285</v>
      </c>
      <c r="E66" s="7">
        <v>11</v>
      </c>
      <c r="F66" s="7">
        <v>96</v>
      </c>
      <c r="G66" s="7">
        <v>334</v>
      </c>
      <c r="H66" s="7">
        <v>14</v>
      </c>
      <c r="I66" s="7">
        <v>95</v>
      </c>
      <c r="J66" s="7">
        <v>692</v>
      </c>
      <c r="K66" s="7">
        <v>46</v>
      </c>
      <c r="L66" s="7">
        <v>93</v>
      </c>
    </row>
    <row r="67" spans="1:12" x14ac:dyDescent="0.2">
      <c r="A67" s="18" t="s">
        <v>24</v>
      </c>
      <c r="B67" s="7">
        <v>1327</v>
      </c>
      <c r="C67" s="7">
        <v>43</v>
      </c>
      <c r="D67" s="7">
        <v>614</v>
      </c>
      <c r="E67" s="7">
        <v>27</v>
      </c>
      <c r="F67" s="7">
        <v>92</v>
      </c>
      <c r="G67" s="7">
        <v>548</v>
      </c>
      <c r="H67" s="7">
        <v>11</v>
      </c>
      <c r="I67" s="7">
        <v>97</v>
      </c>
      <c r="J67" s="7">
        <v>1105</v>
      </c>
      <c r="K67" s="7">
        <v>52</v>
      </c>
      <c r="L67" s="7">
        <v>94</v>
      </c>
    </row>
    <row r="68" spans="1:12" x14ac:dyDescent="0.2">
      <c r="A68" s="18" t="s">
        <v>25</v>
      </c>
      <c r="B68" s="7">
        <v>1564</v>
      </c>
      <c r="C68" s="7">
        <v>50</v>
      </c>
      <c r="D68" s="7">
        <v>305</v>
      </c>
      <c r="E68" s="7">
        <v>19</v>
      </c>
      <c r="F68" s="7">
        <v>93</v>
      </c>
      <c r="G68" s="7">
        <v>343</v>
      </c>
      <c r="H68" s="7">
        <v>14</v>
      </c>
      <c r="I68" s="7">
        <v>96</v>
      </c>
      <c r="J68" s="7">
        <v>932</v>
      </c>
      <c r="K68" s="7">
        <v>60</v>
      </c>
      <c r="L68" s="7">
        <v>93</v>
      </c>
    </row>
    <row r="69" spans="1:12" x14ac:dyDescent="0.2">
      <c r="A69" s="18" t="s">
        <v>26</v>
      </c>
      <c r="B69" s="7">
        <v>1468</v>
      </c>
      <c r="C69" s="7">
        <v>47</v>
      </c>
      <c r="D69" s="7">
        <v>379</v>
      </c>
      <c r="E69" s="7">
        <v>28</v>
      </c>
      <c r="F69" s="7">
        <v>91</v>
      </c>
      <c r="G69" s="7">
        <v>537</v>
      </c>
      <c r="H69" s="7">
        <v>15</v>
      </c>
      <c r="I69" s="7">
        <v>97</v>
      </c>
      <c r="J69" s="7">
        <v>946</v>
      </c>
      <c r="K69" s="7">
        <v>49</v>
      </c>
      <c r="L69" s="7">
        <v>95</v>
      </c>
    </row>
    <row r="70" spans="1:12" x14ac:dyDescent="0.2">
      <c r="A70" s="18" t="s">
        <v>27</v>
      </c>
      <c r="B70" s="7">
        <v>2490</v>
      </c>
      <c r="C70" s="7">
        <v>80</v>
      </c>
      <c r="D70" s="7">
        <v>278</v>
      </c>
      <c r="E70" s="7">
        <v>34</v>
      </c>
      <c r="F70" s="7">
        <v>83</v>
      </c>
      <c r="G70" s="7">
        <v>316</v>
      </c>
      <c r="H70" s="7">
        <v>20</v>
      </c>
      <c r="I70" s="7">
        <v>93</v>
      </c>
      <c r="J70" s="7">
        <v>971</v>
      </c>
      <c r="K70" s="7">
        <v>64</v>
      </c>
      <c r="L70" s="7">
        <v>92</v>
      </c>
    </row>
    <row r="71" spans="1:12" x14ac:dyDescent="0.2">
      <c r="A71" s="18" t="s">
        <v>28</v>
      </c>
      <c r="B71" s="7">
        <v>1551</v>
      </c>
      <c r="C71" s="7">
        <v>52</v>
      </c>
      <c r="D71" s="7">
        <v>180</v>
      </c>
      <c r="E71" s="7">
        <v>25</v>
      </c>
      <c r="F71" s="7">
        <v>87</v>
      </c>
      <c r="G71" s="7">
        <v>322</v>
      </c>
      <c r="H71" s="7">
        <v>5</v>
      </c>
      <c r="I71" s="7">
        <v>98</v>
      </c>
      <c r="J71" s="7">
        <v>781</v>
      </c>
      <c r="K71" s="7">
        <v>47</v>
      </c>
      <c r="L71" s="7">
        <v>94</v>
      </c>
    </row>
    <row r="72" spans="1:12" x14ac:dyDescent="0.2">
      <c r="A72" s="18" t="s">
        <v>29</v>
      </c>
      <c r="B72" s="7">
        <v>2652</v>
      </c>
      <c r="C72" s="7">
        <v>86</v>
      </c>
      <c r="D72" s="7">
        <v>381</v>
      </c>
      <c r="E72" s="7">
        <v>23</v>
      </c>
      <c r="F72" s="7">
        <v>87</v>
      </c>
      <c r="G72" s="7">
        <v>347</v>
      </c>
      <c r="H72" s="7">
        <v>14</v>
      </c>
      <c r="I72" s="7">
        <v>95</v>
      </c>
      <c r="J72" s="7">
        <v>733</v>
      </c>
      <c r="K72" s="7">
        <v>73</v>
      </c>
      <c r="L72" s="7">
        <v>89</v>
      </c>
    </row>
    <row r="73" spans="1:12" x14ac:dyDescent="0.2">
      <c r="A73" s="18" t="s">
        <v>30</v>
      </c>
      <c r="B73" s="7">
        <v>2401</v>
      </c>
      <c r="C73" s="7">
        <v>80</v>
      </c>
      <c r="D73" s="7">
        <v>200</v>
      </c>
      <c r="E73" s="7">
        <v>17</v>
      </c>
      <c r="F73" s="7">
        <v>88</v>
      </c>
      <c r="G73" s="7">
        <v>284</v>
      </c>
      <c r="H73" s="7">
        <v>11</v>
      </c>
      <c r="I73" s="7">
        <v>96</v>
      </c>
      <c r="J73" s="7">
        <v>587</v>
      </c>
      <c r="K73" s="7">
        <v>58</v>
      </c>
      <c r="L73" s="7">
        <v>90</v>
      </c>
    </row>
    <row r="74" spans="1:12" ht="13.5" thickBot="1" x14ac:dyDescent="0.25">
      <c r="A74" s="18" t="s">
        <v>31</v>
      </c>
      <c r="B74" s="7">
        <v>1938</v>
      </c>
      <c r="C74" s="7">
        <v>63</v>
      </c>
      <c r="D74" s="7">
        <v>254</v>
      </c>
      <c r="E74" s="7">
        <v>19</v>
      </c>
      <c r="F74" s="7">
        <v>89</v>
      </c>
      <c r="G74" s="7">
        <v>351</v>
      </c>
      <c r="H74" s="7">
        <v>9</v>
      </c>
      <c r="I74" s="7">
        <v>98</v>
      </c>
      <c r="J74" s="7">
        <v>723</v>
      </c>
      <c r="K74" s="7">
        <v>46</v>
      </c>
      <c r="L74" s="7">
        <v>93</v>
      </c>
    </row>
    <row r="75" spans="1:12" ht="13.5" thickTop="1" x14ac:dyDescent="0.2">
      <c r="A75" s="19" t="s">
        <v>44</v>
      </c>
      <c r="B75" s="9">
        <f>SUM(B63:B74)</f>
        <v>21129</v>
      </c>
      <c r="C75" s="9">
        <f t="shared" ref="C75:J75" si="6">SUM(C63:C74)</f>
        <v>691</v>
      </c>
      <c r="D75" s="9">
        <f t="shared" si="6"/>
        <v>3798</v>
      </c>
      <c r="E75" s="9">
        <f>SUM(E63:E74)</f>
        <v>308</v>
      </c>
      <c r="F75" s="9">
        <f>SUM(F63:F74)</f>
        <v>1066</v>
      </c>
      <c r="G75" s="9">
        <f>SUM(G63:G74)</f>
        <v>4467</v>
      </c>
      <c r="H75" s="9">
        <f>SUM(H63:H74)</f>
        <v>196</v>
      </c>
      <c r="I75" s="9">
        <f>SUM(I63:I74)</f>
        <v>1142</v>
      </c>
      <c r="J75" s="9">
        <f t="shared" si="6"/>
        <v>10179</v>
      </c>
      <c r="K75" s="9">
        <f>SUM(K63:K74)</f>
        <v>810</v>
      </c>
      <c r="L75" s="9">
        <f>SUM(L63:L74)</f>
        <v>1096</v>
      </c>
    </row>
    <row r="76" spans="1:12" ht="13.5" thickBot="1" x14ac:dyDescent="0.25">
      <c r="A76" s="20" t="s">
        <v>45</v>
      </c>
      <c r="B76" s="11">
        <f>AVERAGE(B63:B74)</f>
        <v>1760.75</v>
      </c>
      <c r="C76" s="11">
        <f t="shared" ref="C76:J76" si="7">AVERAGE(C63:C74)</f>
        <v>57.583333333333336</v>
      </c>
      <c r="D76" s="11">
        <f t="shared" si="7"/>
        <v>316.5</v>
      </c>
      <c r="E76" s="11">
        <f>AVERAGE(E63:E74)</f>
        <v>25.666666666666668</v>
      </c>
      <c r="F76" s="11">
        <f>AVERAGE(F63:F74)</f>
        <v>88.833333333333329</v>
      </c>
      <c r="G76" s="11">
        <f>AVERAGE(G63:G74)</f>
        <v>372.25</v>
      </c>
      <c r="H76" s="11">
        <f>AVERAGE(H63:H74)</f>
        <v>16.333333333333332</v>
      </c>
      <c r="I76" s="11">
        <f>AVERAGE(I63:I74)</f>
        <v>95.166666666666671</v>
      </c>
      <c r="J76" s="11">
        <f t="shared" si="7"/>
        <v>848.25</v>
      </c>
      <c r="K76" s="11">
        <f>AVERAGE(K63:K74)</f>
        <v>67.5</v>
      </c>
      <c r="L76" s="11">
        <f>AVERAGE(L63:L74)</f>
        <v>91.333333333333329</v>
      </c>
    </row>
    <row r="77" spans="1:12" ht="13.5" thickTop="1" x14ac:dyDescent="0.2"/>
    <row r="78" spans="1:12" ht="13.5" thickBot="1" x14ac:dyDescent="0.25"/>
    <row r="79" spans="1:12" ht="13.5" thickTop="1" x14ac:dyDescent="0.2">
      <c r="A79" s="40" t="s">
        <v>6</v>
      </c>
      <c r="B79" s="22" t="s">
        <v>7</v>
      </c>
      <c r="C79" s="22" t="s">
        <v>7</v>
      </c>
      <c r="D79" s="22" t="s">
        <v>8</v>
      </c>
      <c r="E79" s="22" t="s">
        <v>9</v>
      </c>
      <c r="F79" s="22" t="s">
        <v>3</v>
      </c>
      <c r="G79" s="22" t="s">
        <v>10</v>
      </c>
      <c r="H79" s="22" t="s">
        <v>11</v>
      </c>
      <c r="I79" s="22" t="s">
        <v>4</v>
      </c>
      <c r="J79" s="22" t="s">
        <v>12</v>
      </c>
      <c r="K79" s="22" t="s">
        <v>13</v>
      </c>
      <c r="L79" s="22" t="s">
        <v>14</v>
      </c>
    </row>
    <row r="80" spans="1:12" ht="13.5" thickBot="1" x14ac:dyDescent="0.25">
      <c r="A80" s="36" t="s">
        <v>46</v>
      </c>
      <c r="B80" s="25" t="s">
        <v>16</v>
      </c>
      <c r="C80" s="26" t="s">
        <v>17</v>
      </c>
      <c r="D80" s="25" t="s">
        <v>40</v>
      </c>
      <c r="E80" s="25" t="s">
        <v>40</v>
      </c>
      <c r="F80" s="25" t="s">
        <v>19</v>
      </c>
      <c r="G80" s="25" t="s">
        <v>40</v>
      </c>
      <c r="H80" s="25" t="s">
        <v>40</v>
      </c>
      <c r="I80" s="25" t="s">
        <v>19</v>
      </c>
      <c r="J80" s="25" t="s">
        <v>40</v>
      </c>
      <c r="K80" s="25" t="s">
        <v>40</v>
      </c>
      <c r="L80" s="25" t="s">
        <v>19</v>
      </c>
    </row>
    <row r="81" spans="1:12" ht="13.5" thickTop="1" x14ac:dyDescent="0.2">
      <c r="A81" s="18" t="s">
        <v>20</v>
      </c>
      <c r="B81" s="7">
        <v>1726</v>
      </c>
      <c r="C81" s="7">
        <v>56</v>
      </c>
      <c r="D81" s="7">
        <v>188</v>
      </c>
      <c r="E81" s="7">
        <v>28</v>
      </c>
      <c r="F81" s="7">
        <v>87</v>
      </c>
      <c r="G81" s="7">
        <v>281</v>
      </c>
      <c r="H81" s="7">
        <v>16</v>
      </c>
      <c r="I81" s="7">
        <v>94</v>
      </c>
      <c r="J81" s="7">
        <v>647</v>
      </c>
      <c r="K81" s="7">
        <v>77</v>
      </c>
      <c r="L81" s="7">
        <v>88</v>
      </c>
    </row>
    <row r="82" spans="1:12" x14ac:dyDescent="0.2">
      <c r="A82" s="18" t="s">
        <v>21</v>
      </c>
      <c r="B82" s="7">
        <v>1392</v>
      </c>
      <c r="C82" s="7">
        <v>49.71</v>
      </c>
      <c r="D82" s="7">
        <v>351</v>
      </c>
      <c r="E82" s="7">
        <v>37</v>
      </c>
      <c r="F82" s="7">
        <v>83</v>
      </c>
      <c r="G82" s="7">
        <v>428</v>
      </c>
      <c r="H82" s="7">
        <v>21</v>
      </c>
      <c r="I82" s="7">
        <v>95</v>
      </c>
      <c r="J82" s="7">
        <v>876</v>
      </c>
      <c r="K82" s="7">
        <v>93</v>
      </c>
      <c r="L82" s="7">
        <v>89</v>
      </c>
    </row>
    <row r="83" spans="1:12" x14ac:dyDescent="0.2">
      <c r="A83" s="18" t="s">
        <v>36</v>
      </c>
      <c r="B83" s="7">
        <v>1810</v>
      </c>
      <c r="C83" s="7">
        <v>58</v>
      </c>
      <c r="D83" s="7">
        <v>332</v>
      </c>
      <c r="E83" s="7">
        <v>24</v>
      </c>
      <c r="F83" s="7">
        <v>90</v>
      </c>
      <c r="G83" s="7">
        <v>361</v>
      </c>
      <c r="H83" s="7">
        <v>14</v>
      </c>
      <c r="I83" s="7">
        <v>96</v>
      </c>
      <c r="J83" s="7">
        <v>866</v>
      </c>
      <c r="K83" s="7">
        <v>62</v>
      </c>
      <c r="L83" s="7">
        <v>93</v>
      </c>
    </row>
    <row r="84" spans="1:12" x14ac:dyDescent="0.2">
      <c r="A84" s="18" t="s">
        <v>23</v>
      </c>
      <c r="B84" s="7">
        <v>2245</v>
      </c>
      <c r="C84" s="7">
        <v>75</v>
      </c>
      <c r="D84" s="7">
        <v>340</v>
      </c>
      <c r="E84" s="7">
        <v>24</v>
      </c>
      <c r="F84" s="7">
        <v>92</v>
      </c>
      <c r="G84" s="7">
        <v>357</v>
      </c>
      <c r="H84" s="7">
        <v>13</v>
      </c>
      <c r="I84" s="7">
        <v>96</v>
      </c>
      <c r="J84" s="7">
        <v>792</v>
      </c>
      <c r="K84" s="7">
        <v>48</v>
      </c>
      <c r="L84" s="7">
        <v>94</v>
      </c>
    </row>
    <row r="85" spans="1:12" x14ac:dyDescent="0.2">
      <c r="A85" s="18" t="s">
        <v>24</v>
      </c>
      <c r="B85" s="7">
        <v>2492</v>
      </c>
      <c r="C85" s="7">
        <v>80</v>
      </c>
      <c r="D85" s="7">
        <v>302</v>
      </c>
      <c r="E85" s="7">
        <v>86</v>
      </c>
      <c r="F85" s="7">
        <v>86</v>
      </c>
      <c r="G85" s="7">
        <v>315</v>
      </c>
      <c r="H85" s="7">
        <v>25</v>
      </c>
      <c r="I85" s="7">
        <v>92</v>
      </c>
      <c r="J85" s="7">
        <v>725</v>
      </c>
      <c r="K85" s="7">
        <v>91</v>
      </c>
      <c r="L85" s="7">
        <v>91</v>
      </c>
    </row>
    <row r="86" spans="1:12" x14ac:dyDescent="0.2">
      <c r="A86" s="18" t="s">
        <v>25</v>
      </c>
      <c r="B86" s="7">
        <v>1845</v>
      </c>
      <c r="C86" s="7">
        <v>62</v>
      </c>
      <c r="D86" s="7">
        <v>325</v>
      </c>
      <c r="E86" s="7">
        <v>34</v>
      </c>
      <c r="F86" s="7">
        <v>89</v>
      </c>
      <c r="G86" s="7">
        <v>357</v>
      </c>
      <c r="H86" s="7">
        <v>12</v>
      </c>
      <c r="I86" s="7">
        <v>97</v>
      </c>
      <c r="J86" s="7">
        <v>818</v>
      </c>
      <c r="K86" s="7">
        <v>65</v>
      </c>
      <c r="L86" s="7">
        <v>92</v>
      </c>
    </row>
    <row r="87" spans="1:12" x14ac:dyDescent="0.2">
      <c r="A87" s="18" t="s">
        <v>26</v>
      </c>
      <c r="B87" s="7">
        <v>1972</v>
      </c>
      <c r="C87" s="7">
        <v>64</v>
      </c>
      <c r="D87" s="7">
        <v>262</v>
      </c>
      <c r="E87" s="7">
        <v>41</v>
      </c>
      <c r="F87" s="7">
        <v>80</v>
      </c>
      <c r="G87" s="7">
        <v>266</v>
      </c>
      <c r="H87" s="7">
        <v>19</v>
      </c>
      <c r="I87" s="7">
        <v>92</v>
      </c>
      <c r="J87" s="7">
        <v>595</v>
      </c>
      <c r="K87" s="7">
        <v>90</v>
      </c>
      <c r="L87" s="7">
        <v>83</v>
      </c>
    </row>
    <row r="88" spans="1:12" x14ac:dyDescent="0.2">
      <c r="A88" s="18" t="s">
        <v>27</v>
      </c>
      <c r="B88" s="7">
        <v>2369</v>
      </c>
      <c r="C88" s="7">
        <v>76</v>
      </c>
      <c r="D88" s="7">
        <v>266</v>
      </c>
      <c r="E88" s="7">
        <v>24</v>
      </c>
      <c r="F88" s="7">
        <v>90</v>
      </c>
      <c r="G88" s="7">
        <v>360</v>
      </c>
      <c r="H88" s="7">
        <v>21</v>
      </c>
      <c r="I88" s="7">
        <v>94</v>
      </c>
      <c r="J88" s="7">
        <v>702</v>
      </c>
      <c r="K88" s="7">
        <v>82</v>
      </c>
      <c r="L88" s="7">
        <v>87</v>
      </c>
    </row>
    <row r="89" spans="1:12" x14ac:dyDescent="0.2">
      <c r="A89" s="18" t="s">
        <v>28</v>
      </c>
      <c r="B89" s="7">
        <v>2066</v>
      </c>
      <c r="C89" s="7">
        <v>69</v>
      </c>
      <c r="D89" s="7">
        <v>216</v>
      </c>
      <c r="E89" s="7">
        <v>26</v>
      </c>
      <c r="F89" s="7">
        <v>87</v>
      </c>
      <c r="G89" s="7">
        <v>241</v>
      </c>
      <c r="H89" s="7">
        <v>20</v>
      </c>
      <c r="I89" s="7">
        <v>92</v>
      </c>
      <c r="J89" s="7">
        <v>501</v>
      </c>
      <c r="K89" s="7">
        <v>63</v>
      </c>
      <c r="L89" s="7">
        <v>86</v>
      </c>
    </row>
    <row r="90" spans="1:12" x14ac:dyDescent="0.2">
      <c r="A90" s="18" t="s">
        <v>29</v>
      </c>
      <c r="B90" s="7">
        <v>2464</v>
      </c>
      <c r="C90" s="7">
        <v>79</v>
      </c>
      <c r="D90" s="7">
        <v>186</v>
      </c>
      <c r="E90" s="7">
        <v>28</v>
      </c>
      <c r="F90" s="7">
        <v>83</v>
      </c>
      <c r="G90" s="7">
        <v>144</v>
      </c>
      <c r="H90" s="7">
        <v>17</v>
      </c>
      <c r="I90" s="7">
        <v>86</v>
      </c>
      <c r="J90" s="7">
        <v>534</v>
      </c>
      <c r="K90" s="7">
        <v>49</v>
      </c>
      <c r="L90" s="7">
        <v>90</v>
      </c>
    </row>
    <row r="91" spans="1:12" x14ac:dyDescent="0.2">
      <c r="A91" s="18" t="s">
        <v>30</v>
      </c>
      <c r="B91" s="7">
        <v>2432</v>
      </c>
      <c r="C91" s="7">
        <v>81</v>
      </c>
      <c r="D91" s="7">
        <v>290</v>
      </c>
      <c r="E91" s="7">
        <v>22</v>
      </c>
      <c r="F91" s="7">
        <v>92</v>
      </c>
      <c r="G91" s="7">
        <v>231</v>
      </c>
      <c r="H91" s="7">
        <v>19</v>
      </c>
      <c r="I91" s="7">
        <v>91</v>
      </c>
      <c r="J91" s="7">
        <v>555</v>
      </c>
      <c r="K91" s="7">
        <v>47</v>
      </c>
      <c r="L91" s="7">
        <v>91</v>
      </c>
    </row>
    <row r="92" spans="1:12" ht="13.5" thickBot="1" x14ac:dyDescent="0.25">
      <c r="A92" s="18" t="s">
        <v>31</v>
      </c>
      <c r="B92" s="7">
        <v>1467</v>
      </c>
      <c r="C92" s="7">
        <v>47</v>
      </c>
      <c r="D92" s="7">
        <v>326</v>
      </c>
      <c r="E92" s="7">
        <v>33</v>
      </c>
      <c r="F92" s="7">
        <v>90</v>
      </c>
      <c r="G92" s="7">
        <v>254</v>
      </c>
      <c r="H92" s="7">
        <v>16</v>
      </c>
      <c r="I92" s="7">
        <v>93</v>
      </c>
      <c r="J92" s="7">
        <v>634</v>
      </c>
      <c r="K92" s="7">
        <v>67</v>
      </c>
      <c r="L92" s="7">
        <v>89</v>
      </c>
    </row>
    <row r="93" spans="1:12" ht="13.5" thickTop="1" x14ac:dyDescent="0.2">
      <c r="A93" s="19" t="s">
        <v>47</v>
      </c>
      <c r="B93" s="9">
        <f t="shared" ref="B93:J93" si="8">SUM(B81:B92)</f>
        <v>24280</v>
      </c>
      <c r="C93" s="9">
        <f t="shared" si="8"/>
        <v>796.71</v>
      </c>
      <c r="D93" s="9">
        <f t="shared" si="8"/>
        <v>3384</v>
      </c>
      <c r="E93" s="9">
        <f>SUM(E81:E92)</f>
        <v>407</v>
      </c>
      <c r="F93" s="9">
        <f>SUM(F81:F92)</f>
        <v>1049</v>
      </c>
      <c r="G93" s="9">
        <f>SUM(G81:G92)</f>
        <v>3595</v>
      </c>
      <c r="H93" s="9">
        <f>SUM(H81:H92)</f>
        <v>213</v>
      </c>
      <c r="I93" s="9">
        <f>SUM(I81:I92)</f>
        <v>1118</v>
      </c>
      <c r="J93" s="9">
        <f t="shared" si="8"/>
        <v>8245</v>
      </c>
      <c r="K93" s="9">
        <f>SUM(K81:K92)</f>
        <v>834</v>
      </c>
      <c r="L93" s="9">
        <f>SUM(L81:L92)</f>
        <v>1073</v>
      </c>
    </row>
    <row r="94" spans="1:12" ht="13.5" thickBot="1" x14ac:dyDescent="0.25">
      <c r="A94" s="20" t="s">
        <v>48</v>
      </c>
      <c r="B94" s="11">
        <f>AVERAGE(B81:B92)</f>
        <v>2023.3333333333333</v>
      </c>
      <c r="C94" s="11">
        <f t="shared" ref="C94:J94" si="9">AVERAGE(C81:C92)</f>
        <v>66.392499999999998</v>
      </c>
      <c r="D94" s="11">
        <f t="shared" si="9"/>
        <v>282</v>
      </c>
      <c r="E94" s="11">
        <f>AVERAGE(E81:E92)</f>
        <v>33.916666666666664</v>
      </c>
      <c r="F94" s="11">
        <f>AVERAGE(F81:F92)</f>
        <v>87.416666666666671</v>
      </c>
      <c r="G94" s="11">
        <f>AVERAGE(G81:G92)</f>
        <v>299.58333333333331</v>
      </c>
      <c r="H94" s="11">
        <f>AVERAGE(H81:H92)</f>
        <v>17.75</v>
      </c>
      <c r="I94" s="11">
        <f>AVERAGE(I81:I92)</f>
        <v>93.166666666666671</v>
      </c>
      <c r="J94" s="11">
        <f t="shared" si="9"/>
        <v>687.08333333333337</v>
      </c>
      <c r="K94" s="11">
        <f>AVERAGE(K81:K92)</f>
        <v>69.5</v>
      </c>
      <c r="L94" s="11">
        <f>AVERAGE(L81:L92)</f>
        <v>89.416666666666671</v>
      </c>
    </row>
    <row r="95" spans="1:12" ht="13.5" thickTop="1" x14ac:dyDescent="0.2"/>
    <row r="96" spans="1:12" ht="13.5" thickBot="1" x14ac:dyDescent="0.25"/>
    <row r="97" spans="1:12" ht="13.5" thickTop="1" x14ac:dyDescent="0.2">
      <c r="A97" s="40" t="s">
        <v>6</v>
      </c>
      <c r="B97" s="22" t="s">
        <v>7</v>
      </c>
      <c r="C97" s="22" t="s">
        <v>7</v>
      </c>
      <c r="D97" s="22" t="s">
        <v>8</v>
      </c>
      <c r="E97" s="22" t="s">
        <v>9</v>
      </c>
      <c r="F97" s="22" t="s">
        <v>3</v>
      </c>
      <c r="G97" s="22" t="s">
        <v>10</v>
      </c>
      <c r="H97" s="22" t="s">
        <v>11</v>
      </c>
      <c r="I97" s="22" t="s">
        <v>4</v>
      </c>
      <c r="J97" s="22" t="s">
        <v>12</v>
      </c>
      <c r="K97" s="22" t="s">
        <v>13</v>
      </c>
      <c r="L97" s="22" t="s">
        <v>14</v>
      </c>
    </row>
    <row r="98" spans="1:12" ht="13.5" thickBot="1" x14ac:dyDescent="0.25">
      <c r="A98" s="36" t="s">
        <v>49</v>
      </c>
      <c r="B98" s="25" t="s">
        <v>16</v>
      </c>
      <c r="C98" s="26" t="s">
        <v>17</v>
      </c>
      <c r="D98" s="25" t="s">
        <v>40</v>
      </c>
      <c r="E98" s="25" t="s">
        <v>40</v>
      </c>
      <c r="F98" s="25" t="s">
        <v>19</v>
      </c>
      <c r="G98" s="25" t="s">
        <v>40</v>
      </c>
      <c r="H98" s="25" t="s">
        <v>40</v>
      </c>
      <c r="I98" s="25" t="s">
        <v>19</v>
      </c>
      <c r="J98" s="25" t="s">
        <v>40</v>
      </c>
      <c r="K98" s="25" t="s">
        <v>40</v>
      </c>
      <c r="L98" s="25" t="s">
        <v>19</v>
      </c>
    </row>
    <row r="99" spans="1:12" ht="13.5" thickTop="1" x14ac:dyDescent="0.2">
      <c r="A99" s="18" t="s">
        <v>20</v>
      </c>
      <c r="B99" s="7">
        <v>1599</v>
      </c>
      <c r="C99" s="7">
        <v>52</v>
      </c>
      <c r="D99" s="7">
        <v>190</v>
      </c>
      <c r="E99" s="7">
        <v>25</v>
      </c>
      <c r="F99" s="7">
        <v>84</v>
      </c>
      <c r="G99" s="7">
        <v>242</v>
      </c>
      <c r="H99" s="7">
        <v>17</v>
      </c>
      <c r="I99" s="7">
        <v>90</v>
      </c>
      <c r="J99" s="7">
        <v>649</v>
      </c>
      <c r="K99" s="7">
        <v>62</v>
      </c>
      <c r="L99" s="7">
        <v>90</v>
      </c>
    </row>
    <row r="100" spans="1:12" x14ac:dyDescent="0.2">
      <c r="A100" s="18" t="s">
        <v>21</v>
      </c>
      <c r="B100" s="7">
        <v>990</v>
      </c>
      <c r="C100" s="7">
        <v>35</v>
      </c>
      <c r="D100" s="7">
        <v>247</v>
      </c>
      <c r="E100" s="7">
        <v>48</v>
      </c>
      <c r="F100" s="7">
        <v>75</v>
      </c>
      <c r="G100" s="7">
        <v>282</v>
      </c>
      <c r="H100" s="7">
        <v>33</v>
      </c>
      <c r="I100" s="7">
        <v>86</v>
      </c>
      <c r="J100" s="7">
        <v>651</v>
      </c>
      <c r="K100" s="7">
        <v>105</v>
      </c>
      <c r="L100" s="7">
        <v>82</v>
      </c>
    </row>
    <row r="101" spans="1:12" x14ac:dyDescent="0.2">
      <c r="A101" s="18" t="s">
        <v>36</v>
      </c>
      <c r="B101" s="7">
        <v>2032</v>
      </c>
      <c r="C101" s="7">
        <v>66</v>
      </c>
      <c r="D101" s="7">
        <v>283</v>
      </c>
      <c r="E101" s="7">
        <v>36</v>
      </c>
      <c r="F101" s="7">
        <v>87</v>
      </c>
      <c r="G101" s="7">
        <v>300</v>
      </c>
      <c r="H101" s="7">
        <v>30</v>
      </c>
      <c r="I101" s="7">
        <v>90</v>
      </c>
      <c r="J101" s="7">
        <v>757</v>
      </c>
      <c r="K101" s="7">
        <v>93</v>
      </c>
      <c r="L101" s="7">
        <v>88</v>
      </c>
    </row>
    <row r="102" spans="1:12" x14ac:dyDescent="0.2">
      <c r="A102" s="18" t="s">
        <v>23</v>
      </c>
      <c r="B102" s="7">
        <v>2141</v>
      </c>
      <c r="C102" s="7">
        <v>71</v>
      </c>
      <c r="D102" s="7">
        <v>253</v>
      </c>
      <c r="E102" s="7">
        <v>40</v>
      </c>
      <c r="F102" s="7">
        <v>90</v>
      </c>
      <c r="G102" s="7">
        <v>315</v>
      </c>
      <c r="H102" s="7">
        <v>13</v>
      </c>
      <c r="I102" s="7">
        <v>94</v>
      </c>
      <c r="J102" s="7">
        <v>694</v>
      </c>
      <c r="K102" s="7">
        <v>74</v>
      </c>
      <c r="L102" s="7">
        <v>92</v>
      </c>
    </row>
    <row r="103" spans="1:12" x14ac:dyDescent="0.2">
      <c r="A103" s="18" t="s">
        <v>24</v>
      </c>
      <c r="B103" s="7">
        <v>2868</v>
      </c>
      <c r="C103" s="7">
        <v>93</v>
      </c>
      <c r="D103" s="7">
        <v>263</v>
      </c>
      <c r="E103" s="7">
        <v>21</v>
      </c>
      <c r="F103" s="7">
        <v>91</v>
      </c>
      <c r="G103" s="7">
        <v>230</v>
      </c>
      <c r="H103" s="7">
        <v>11</v>
      </c>
      <c r="I103" s="7">
        <v>96</v>
      </c>
      <c r="J103" s="7">
        <v>642</v>
      </c>
      <c r="K103" s="7">
        <v>51</v>
      </c>
      <c r="L103" s="7">
        <v>92</v>
      </c>
    </row>
    <row r="104" spans="1:12" x14ac:dyDescent="0.2">
      <c r="A104" s="18" t="s">
        <v>25</v>
      </c>
      <c r="B104" s="7">
        <v>2016</v>
      </c>
      <c r="C104" s="7">
        <v>67</v>
      </c>
      <c r="D104" s="7">
        <v>308</v>
      </c>
      <c r="E104" s="7">
        <v>43</v>
      </c>
      <c r="F104" s="7">
        <v>87</v>
      </c>
      <c r="G104" s="7">
        <v>317</v>
      </c>
      <c r="H104" s="7">
        <v>18</v>
      </c>
      <c r="I104" s="7">
        <v>96</v>
      </c>
      <c r="J104" s="7">
        <v>794</v>
      </c>
      <c r="K104" s="7">
        <v>127</v>
      </c>
      <c r="L104" s="7">
        <v>88</v>
      </c>
    </row>
    <row r="105" spans="1:12" x14ac:dyDescent="0.2">
      <c r="A105" s="18" t="s">
        <v>26</v>
      </c>
      <c r="B105" s="7">
        <v>2064</v>
      </c>
      <c r="C105" s="7">
        <v>67</v>
      </c>
      <c r="D105" s="7">
        <v>209</v>
      </c>
      <c r="E105" s="7">
        <v>33</v>
      </c>
      <c r="F105" s="7">
        <v>84</v>
      </c>
      <c r="G105" s="7">
        <v>280</v>
      </c>
      <c r="H105" s="7">
        <v>18</v>
      </c>
      <c r="I105" s="7">
        <v>92</v>
      </c>
      <c r="J105" s="7">
        <v>547</v>
      </c>
      <c r="K105" s="7">
        <v>104</v>
      </c>
      <c r="L105" s="7">
        <v>80</v>
      </c>
    </row>
    <row r="106" spans="1:12" x14ac:dyDescent="0.2">
      <c r="A106" s="18" t="s">
        <v>27</v>
      </c>
      <c r="B106" s="7">
        <v>2489</v>
      </c>
      <c r="C106" s="7">
        <v>80</v>
      </c>
      <c r="D106" s="7">
        <v>240</v>
      </c>
      <c r="E106" s="7">
        <v>75</v>
      </c>
      <c r="F106" s="7">
        <v>70</v>
      </c>
      <c r="G106" s="7">
        <v>242</v>
      </c>
      <c r="H106" s="7">
        <v>21</v>
      </c>
      <c r="I106" s="7">
        <v>91</v>
      </c>
      <c r="J106" s="7">
        <v>609</v>
      </c>
      <c r="K106" s="7">
        <v>147</v>
      </c>
      <c r="L106" s="7">
        <v>76</v>
      </c>
    </row>
    <row r="107" spans="1:12" x14ac:dyDescent="0.2">
      <c r="A107" s="18" t="s">
        <v>28</v>
      </c>
      <c r="B107" s="7">
        <v>2172</v>
      </c>
      <c r="C107" s="7">
        <v>72</v>
      </c>
      <c r="D107" s="7">
        <v>239</v>
      </c>
      <c r="E107" s="7">
        <v>22</v>
      </c>
      <c r="F107" s="7">
        <v>90</v>
      </c>
      <c r="G107" s="7">
        <v>261</v>
      </c>
      <c r="H107" s="7">
        <v>18</v>
      </c>
      <c r="I107" s="7">
        <v>93</v>
      </c>
      <c r="J107" s="7">
        <v>593</v>
      </c>
      <c r="K107" s="7">
        <v>54</v>
      </c>
      <c r="L107" s="7">
        <v>91</v>
      </c>
    </row>
    <row r="108" spans="1:12" x14ac:dyDescent="0.2">
      <c r="A108" s="18" t="s">
        <v>29</v>
      </c>
      <c r="B108" s="7">
        <v>2088</v>
      </c>
      <c r="C108" s="7">
        <v>72</v>
      </c>
      <c r="D108" s="7">
        <v>316</v>
      </c>
      <c r="E108" s="7">
        <v>18</v>
      </c>
      <c r="F108" s="7">
        <v>94</v>
      </c>
      <c r="G108" s="7">
        <v>254</v>
      </c>
      <c r="H108" s="7">
        <v>19</v>
      </c>
      <c r="I108" s="7">
        <v>92</v>
      </c>
      <c r="J108" s="7">
        <v>546</v>
      </c>
      <c r="K108" s="7">
        <v>46</v>
      </c>
      <c r="L108" s="7">
        <v>89</v>
      </c>
    </row>
    <row r="109" spans="1:12" x14ac:dyDescent="0.2">
      <c r="A109" s="18" t="s">
        <v>30</v>
      </c>
      <c r="B109" s="7">
        <v>1807</v>
      </c>
      <c r="C109" s="7">
        <v>60</v>
      </c>
      <c r="D109" s="7">
        <v>254</v>
      </c>
      <c r="E109" s="7">
        <v>23</v>
      </c>
      <c r="F109" s="7">
        <v>91</v>
      </c>
      <c r="G109" s="7">
        <v>287</v>
      </c>
      <c r="H109" s="7">
        <v>21</v>
      </c>
      <c r="I109" s="7">
        <v>93</v>
      </c>
      <c r="J109" s="7">
        <v>653</v>
      </c>
      <c r="K109" s="7">
        <v>74</v>
      </c>
      <c r="L109" s="7">
        <v>89</v>
      </c>
    </row>
    <row r="110" spans="1:12" ht="13.5" thickBot="1" x14ac:dyDescent="0.25">
      <c r="A110" s="18" t="s">
        <v>31</v>
      </c>
      <c r="B110" s="7">
        <v>2001</v>
      </c>
      <c r="C110" s="7">
        <v>65</v>
      </c>
      <c r="D110" s="7">
        <v>273</v>
      </c>
      <c r="E110" s="7">
        <v>13</v>
      </c>
      <c r="F110" s="7">
        <v>95</v>
      </c>
      <c r="G110" s="7">
        <v>227</v>
      </c>
      <c r="H110" s="7">
        <v>16</v>
      </c>
      <c r="I110" s="7">
        <v>93</v>
      </c>
      <c r="J110" s="7">
        <v>585</v>
      </c>
      <c r="K110" s="7">
        <v>48</v>
      </c>
      <c r="L110" s="7">
        <v>92</v>
      </c>
    </row>
    <row r="111" spans="1:12" ht="13.5" thickTop="1" x14ac:dyDescent="0.2">
      <c r="A111" s="19" t="s">
        <v>50</v>
      </c>
      <c r="B111" s="9">
        <f t="shared" ref="B111:J111" si="10">SUM(B99:B110)</f>
        <v>24267</v>
      </c>
      <c r="C111" s="9">
        <f t="shared" si="10"/>
        <v>800</v>
      </c>
      <c r="D111" s="9">
        <f t="shared" si="10"/>
        <v>3075</v>
      </c>
      <c r="E111" s="9">
        <f>SUM(E99:E110)</f>
        <v>397</v>
      </c>
      <c r="F111" s="9">
        <f>SUM(F99:F110)</f>
        <v>1038</v>
      </c>
      <c r="G111" s="9">
        <f>SUM(G99:G110)</f>
        <v>3237</v>
      </c>
      <c r="H111" s="9">
        <f>SUM(H99:H110)</f>
        <v>235</v>
      </c>
      <c r="I111" s="9">
        <f>SUM(I99:I110)</f>
        <v>1106</v>
      </c>
      <c r="J111" s="9">
        <f t="shared" si="10"/>
        <v>7720</v>
      </c>
      <c r="K111" s="9">
        <f>SUM(K99:K110)</f>
        <v>985</v>
      </c>
      <c r="L111" s="9">
        <f>SUM(L99:L110)</f>
        <v>1049</v>
      </c>
    </row>
    <row r="112" spans="1:12" ht="13.5" thickBot="1" x14ac:dyDescent="0.25">
      <c r="A112" s="20" t="s">
        <v>51</v>
      </c>
      <c r="B112" s="11">
        <f>AVERAGE(B99:B110)</f>
        <v>2022.25</v>
      </c>
      <c r="C112" s="11">
        <f t="shared" ref="C112:J112" si="11">AVERAGE(C99:C110)</f>
        <v>66.666666666666671</v>
      </c>
      <c r="D112" s="11">
        <f t="shared" si="11"/>
        <v>256.25</v>
      </c>
      <c r="E112" s="11">
        <f>AVERAGE(E99:E110)</f>
        <v>33.083333333333336</v>
      </c>
      <c r="F112" s="11">
        <f>AVERAGE(F99:F110)</f>
        <v>86.5</v>
      </c>
      <c r="G112" s="11">
        <f>AVERAGE(G99:G110)</f>
        <v>269.75</v>
      </c>
      <c r="H112" s="11">
        <f>AVERAGE(H99:H110)</f>
        <v>19.583333333333332</v>
      </c>
      <c r="I112" s="11">
        <f>AVERAGE(I99:I110)</f>
        <v>92.166666666666671</v>
      </c>
      <c r="J112" s="11">
        <f t="shared" si="11"/>
        <v>643.33333333333337</v>
      </c>
      <c r="K112" s="11">
        <f>AVERAGE(K99:K110)</f>
        <v>82.083333333333329</v>
      </c>
      <c r="L112" s="11">
        <f>AVERAGE(L99:L110)</f>
        <v>87.416666666666671</v>
      </c>
    </row>
    <row r="113" spans="1:12" ht="13.5" thickTop="1" x14ac:dyDescent="0.2"/>
    <row r="114" spans="1:12" ht="13.5" thickBot="1" x14ac:dyDescent="0.25"/>
    <row r="115" spans="1:12" ht="13.5" thickTop="1" x14ac:dyDescent="0.2">
      <c r="A115" s="40" t="s">
        <v>6</v>
      </c>
      <c r="B115" s="22" t="s">
        <v>7</v>
      </c>
      <c r="C115" s="22" t="s">
        <v>7</v>
      </c>
      <c r="D115" s="22" t="s">
        <v>8</v>
      </c>
      <c r="E115" s="22" t="s">
        <v>9</v>
      </c>
      <c r="F115" s="32" t="s">
        <v>3</v>
      </c>
      <c r="G115" s="22" t="s">
        <v>10</v>
      </c>
      <c r="H115" s="22" t="s">
        <v>11</v>
      </c>
      <c r="I115" s="32" t="s">
        <v>4</v>
      </c>
      <c r="J115" s="22" t="s">
        <v>12</v>
      </c>
      <c r="K115" s="22" t="s">
        <v>13</v>
      </c>
      <c r="L115" s="32" t="s">
        <v>14</v>
      </c>
    </row>
    <row r="116" spans="1:12" ht="13.5" thickBot="1" x14ac:dyDescent="0.25">
      <c r="A116" s="36" t="s">
        <v>52</v>
      </c>
      <c r="B116" s="25" t="s">
        <v>16</v>
      </c>
      <c r="C116" s="26" t="s">
        <v>17</v>
      </c>
      <c r="D116" s="25" t="s">
        <v>40</v>
      </c>
      <c r="E116" s="25" t="s">
        <v>40</v>
      </c>
      <c r="F116" s="33" t="s">
        <v>53</v>
      </c>
      <c r="G116" s="25" t="s">
        <v>40</v>
      </c>
      <c r="H116" s="25" t="s">
        <v>40</v>
      </c>
      <c r="I116" s="33" t="s">
        <v>53</v>
      </c>
      <c r="J116" s="25" t="s">
        <v>40</v>
      </c>
      <c r="K116" s="25" t="s">
        <v>40</v>
      </c>
      <c r="L116" s="33" t="s">
        <v>53</v>
      </c>
    </row>
    <row r="117" spans="1:12" ht="13.5" thickTop="1" x14ac:dyDescent="0.2">
      <c r="A117" s="18" t="s">
        <v>20</v>
      </c>
      <c r="B117" s="7">
        <v>1854</v>
      </c>
      <c r="C117" s="7">
        <v>60</v>
      </c>
      <c r="D117" s="7">
        <v>287</v>
      </c>
      <c r="E117" s="7">
        <v>29</v>
      </c>
      <c r="F117" s="7">
        <v>89</v>
      </c>
      <c r="G117" s="7">
        <v>250</v>
      </c>
      <c r="H117" s="7">
        <v>24</v>
      </c>
      <c r="I117" s="7">
        <v>90</v>
      </c>
      <c r="J117" s="7">
        <v>671</v>
      </c>
      <c r="K117" s="7">
        <v>91</v>
      </c>
      <c r="L117" s="7">
        <v>87</v>
      </c>
    </row>
    <row r="118" spans="1:12" x14ac:dyDescent="0.2">
      <c r="A118" s="18" t="s">
        <v>21</v>
      </c>
      <c r="B118" s="7">
        <v>2095</v>
      </c>
      <c r="C118" s="7">
        <v>75</v>
      </c>
      <c r="D118" s="7">
        <v>288</v>
      </c>
      <c r="E118" s="7">
        <v>54</v>
      </c>
      <c r="F118" s="7">
        <v>80</v>
      </c>
      <c r="G118" s="7">
        <v>271</v>
      </c>
      <c r="H118" s="7">
        <v>24</v>
      </c>
      <c r="I118" s="7">
        <v>93</v>
      </c>
      <c r="J118" s="7">
        <v>755</v>
      </c>
      <c r="K118" s="7">
        <v>123</v>
      </c>
      <c r="L118" s="7">
        <v>84</v>
      </c>
    </row>
    <row r="119" spans="1:12" x14ac:dyDescent="0.2">
      <c r="A119" s="18" t="s">
        <v>36</v>
      </c>
      <c r="B119" s="7">
        <v>1779</v>
      </c>
      <c r="C119" s="7">
        <v>57</v>
      </c>
      <c r="D119" s="7">
        <v>288</v>
      </c>
      <c r="E119" s="7">
        <v>22</v>
      </c>
      <c r="F119" s="7">
        <v>92</v>
      </c>
      <c r="G119" s="7">
        <v>292</v>
      </c>
      <c r="H119" s="7">
        <v>27</v>
      </c>
      <c r="I119" s="7">
        <v>91</v>
      </c>
      <c r="J119" s="7">
        <v>735</v>
      </c>
      <c r="K119" s="7">
        <v>92</v>
      </c>
      <c r="L119" s="7">
        <v>87</v>
      </c>
    </row>
    <row r="120" spans="1:12" x14ac:dyDescent="0.2">
      <c r="A120" s="18" t="s">
        <v>23</v>
      </c>
      <c r="B120" s="7">
        <v>1471</v>
      </c>
      <c r="C120" s="7">
        <v>49</v>
      </c>
      <c r="D120" s="7">
        <v>263</v>
      </c>
      <c r="E120" s="7">
        <v>26</v>
      </c>
      <c r="F120" s="7">
        <v>90</v>
      </c>
      <c r="G120" s="7">
        <v>251</v>
      </c>
      <c r="H120" s="7">
        <v>19</v>
      </c>
      <c r="I120" s="7">
        <v>93</v>
      </c>
      <c r="J120" s="7">
        <v>764</v>
      </c>
      <c r="K120" s="7">
        <v>92</v>
      </c>
      <c r="L120" s="7">
        <v>88</v>
      </c>
    </row>
    <row r="121" spans="1:12" x14ac:dyDescent="0.2">
      <c r="A121" s="18" t="s">
        <v>24</v>
      </c>
      <c r="B121" s="7">
        <v>2234</v>
      </c>
      <c r="C121" s="7">
        <v>72</v>
      </c>
      <c r="D121" s="7">
        <v>281</v>
      </c>
      <c r="E121" s="7">
        <v>35</v>
      </c>
      <c r="F121" s="7">
        <v>87</v>
      </c>
      <c r="G121" s="7">
        <v>262</v>
      </c>
      <c r="H121" s="7">
        <v>17</v>
      </c>
      <c r="I121" s="7">
        <v>93</v>
      </c>
      <c r="J121" s="7">
        <v>654</v>
      </c>
      <c r="K121" s="7">
        <v>89</v>
      </c>
      <c r="L121" s="7">
        <v>86</v>
      </c>
    </row>
    <row r="122" spans="1:12" x14ac:dyDescent="0.2">
      <c r="A122" s="18" t="s">
        <v>25</v>
      </c>
      <c r="B122" s="7">
        <v>1924</v>
      </c>
      <c r="C122" s="7">
        <v>64</v>
      </c>
      <c r="D122" s="7">
        <v>294</v>
      </c>
      <c r="E122" s="7">
        <v>31</v>
      </c>
      <c r="F122" s="7">
        <v>89</v>
      </c>
      <c r="G122" s="7">
        <v>244</v>
      </c>
      <c r="H122" s="7">
        <v>16</v>
      </c>
      <c r="I122" s="7">
        <v>93</v>
      </c>
      <c r="J122" s="7">
        <v>643</v>
      </c>
      <c r="K122" s="7">
        <v>97</v>
      </c>
      <c r="L122" s="7">
        <v>85</v>
      </c>
    </row>
    <row r="123" spans="1:12" x14ac:dyDescent="0.2">
      <c r="A123" s="18" t="s">
        <v>26</v>
      </c>
      <c r="B123" s="7">
        <v>1296</v>
      </c>
      <c r="C123" s="7">
        <v>42</v>
      </c>
      <c r="D123" s="7">
        <v>374</v>
      </c>
      <c r="E123" s="7">
        <v>30</v>
      </c>
      <c r="F123" s="7">
        <v>92</v>
      </c>
      <c r="G123" s="7">
        <v>270</v>
      </c>
      <c r="H123" s="7">
        <v>29</v>
      </c>
      <c r="I123" s="7">
        <v>89</v>
      </c>
      <c r="J123" s="7">
        <v>965</v>
      </c>
      <c r="K123" s="7">
        <v>123</v>
      </c>
      <c r="L123" s="7">
        <v>86</v>
      </c>
    </row>
    <row r="124" spans="1:12" x14ac:dyDescent="0.2">
      <c r="A124" s="18" t="s">
        <v>27</v>
      </c>
      <c r="B124" s="7">
        <v>2344</v>
      </c>
      <c r="C124" s="7">
        <v>76</v>
      </c>
      <c r="D124" s="7">
        <v>294</v>
      </c>
      <c r="E124" s="7">
        <v>31</v>
      </c>
      <c r="F124" s="7">
        <v>89</v>
      </c>
      <c r="G124" s="7">
        <v>244</v>
      </c>
      <c r="H124" s="7">
        <v>16</v>
      </c>
      <c r="I124" s="7">
        <v>93</v>
      </c>
      <c r="J124" s="7">
        <v>643</v>
      </c>
      <c r="K124" s="7">
        <v>97</v>
      </c>
      <c r="L124" s="7">
        <v>85</v>
      </c>
    </row>
    <row r="125" spans="1:12" x14ac:dyDescent="0.2">
      <c r="A125" s="18" t="s">
        <v>28</v>
      </c>
      <c r="B125" s="7">
        <v>1971</v>
      </c>
      <c r="C125" s="7">
        <v>66</v>
      </c>
      <c r="D125" s="7">
        <v>300</v>
      </c>
      <c r="E125" s="7">
        <v>27</v>
      </c>
      <c r="F125" s="7">
        <v>91</v>
      </c>
      <c r="G125" s="7">
        <v>250</v>
      </c>
      <c r="H125" s="7">
        <v>21</v>
      </c>
      <c r="I125" s="7">
        <v>92</v>
      </c>
      <c r="J125" s="7">
        <v>891</v>
      </c>
      <c r="K125" s="7">
        <v>61</v>
      </c>
      <c r="L125" s="7">
        <v>92</v>
      </c>
    </row>
    <row r="126" spans="1:12" x14ac:dyDescent="0.2">
      <c r="A126" s="18" t="s">
        <v>29</v>
      </c>
      <c r="B126" s="7">
        <v>2203</v>
      </c>
      <c r="C126" s="7">
        <v>71</v>
      </c>
      <c r="D126" s="7">
        <v>260</v>
      </c>
      <c r="E126" s="7">
        <v>25</v>
      </c>
      <c r="F126" s="7">
        <v>91</v>
      </c>
      <c r="G126" s="7">
        <v>246</v>
      </c>
      <c r="H126" s="7">
        <v>16</v>
      </c>
      <c r="I126" s="7">
        <v>94</v>
      </c>
      <c r="J126" s="7">
        <v>752</v>
      </c>
      <c r="K126" s="7">
        <v>107</v>
      </c>
      <c r="L126" s="7">
        <v>86</v>
      </c>
    </row>
    <row r="127" spans="1:12" x14ac:dyDescent="0.2">
      <c r="A127" s="18" t="s">
        <v>30</v>
      </c>
      <c r="B127" s="7">
        <v>1889</v>
      </c>
      <c r="C127" s="7">
        <v>63</v>
      </c>
      <c r="D127" s="7">
        <v>363</v>
      </c>
      <c r="E127" s="7">
        <v>26</v>
      </c>
      <c r="F127" s="7">
        <v>92</v>
      </c>
      <c r="G127" s="7">
        <v>271</v>
      </c>
      <c r="H127" s="7">
        <v>18</v>
      </c>
      <c r="I127" s="7">
        <v>93</v>
      </c>
      <c r="J127" s="7">
        <v>677</v>
      </c>
      <c r="K127" s="7">
        <v>46</v>
      </c>
      <c r="L127" s="7">
        <v>93</v>
      </c>
    </row>
    <row r="128" spans="1:12" ht="13.5" thickBot="1" x14ac:dyDescent="0.25">
      <c r="A128" s="18" t="s">
        <v>31</v>
      </c>
      <c r="B128" s="7">
        <v>2142</v>
      </c>
      <c r="C128" s="7">
        <v>69</v>
      </c>
      <c r="D128" s="7">
        <v>232</v>
      </c>
      <c r="E128" s="7">
        <v>23</v>
      </c>
      <c r="F128" s="7">
        <v>90</v>
      </c>
      <c r="G128" s="7">
        <v>240</v>
      </c>
      <c r="H128" s="7">
        <v>20</v>
      </c>
      <c r="I128" s="7">
        <v>92</v>
      </c>
      <c r="J128" s="7">
        <v>671</v>
      </c>
      <c r="K128" s="7">
        <v>71</v>
      </c>
      <c r="L128" s="7">
        <v>89</v>
      </c>
    </row>
    <row r="129" spans="1:12" ht="13.5" thickTop="1" x14ac:dyDescent="0.2">
      <c r="A129" s="19" t="s">
        <v>54</v>
      </c>
      <c r="B129" s="9">
        <f t="shared" ref="B129:J129" si="12">SUM(B117:B128)</f>
        <v>23202</v>
      </c>
      <c r="C129" s="9">
        <f t="shared" si="12"/>
        <v>764</v>
      </c>
      <c r="D129" s="9">
        <f t="shared" si="12"/>
        <v>3524</v>
      </c>
      <c r="E129" s="9">
        <f>SUM(E117:E128)</f>
        <v>359</v>
      </c>
      <c r="F129" s="9">
        <f>SUM(F117:F128)</f>
        <v>1072</v>
      </c>
      <c r="G129" s="9">
        <f>SUM(G117:G128)</f>
        <v>3091</v>
      </c>
      <c r="H129" s="9">
        <f>SUM(H117:H128)</f>
        <v>247</v>
      </c>
      <c r="I129" s="9">
        <f>SUM(I117:I128)</f>
        <v>1106</v>
      </c>
      <c r="J129" s="9">
        <f t="shared" si="12"/>
        <v>8821</v>
      </c>
      <c r="K129" s="9">
        <f>SUM(K117:K128)</f>
        <v>1089</v>
      </c>
      <c r="L129" s="9">
        <f>SUM(L117:L128)</f>
        <v>1048</v>
      </c>
    </row>
    <row r="130" spans="1:12" ht="13.5" thickBot="1" x14ac:dyDescent="0.25">
      <c r="A130" s="20" t="s">
        <v>55</v>
      </c>
      <c r="B130" s="11">
        <f>AVERAGE(B117:B128)</f>
        <v>1933.5</v>
      </c>
      <c r="C130" s="11">
        <f t="shared" ref="C130:J130" si="13">AVERAGE(C117:C128)</f>
        <v>63.666666666666664</v>
      </c>
      <c r="D130" s="11">
        <f t="shared" si="13"/>
        <v>293.66666666666669</v>
      </c>
      <c r="E130" s="11">
        <f>AVERAGE(E117:E128)</f>
        <v>29.916666666666668</v>
      </c>
      <c r="F130" s="11">
        <f>AVERAGE(F117:F128)</f>
        <v>89.333333333333329</v>
      </c>
      <c r="G130" s="11">
        <f>AVERAGE(G117:G128)</f>
        <v>257.58333333333331</v>
      </c>
      <c r="H130" s="11">
        <f>AVERAGE(H117:H128)</f>
        <v>20.583333333333332</v>
      </c>
      <c r="I130" s="11">
        <f>AVERAGE(I117:I128)</f>
        <v>92.166666666666671</v>
      </c>
      <c r="J130" s="11">
        <f t="shared" si="13"/>
        <v>735.08333333333337</v>
      </c>
      <c r="K130" s="11">
        <f>AVERAGE(K117:K128)</f>
        <v>90.75</v>
      </c>
      <c r="L130" s="11">
        <f>AVERAGE(L117:L128)</f>
        <v>87.333333333333329</v>
      </c>
    </row>
    <row r="131" spans="1:12" ht="13.5" thickTop="1" x14ac:dyDescent="0.2"/>
    <row r="132" spans="1:12" ht="13.5" thickBot="1" x14ac:dyDescent="0.25"/>
    <row r="133" spans="1:12" ht="13.5" thickTop="1" x14ac:dyDescent="0.2">
      <c r="A133" s="40" t="s">
        <v>6</v>
      </c>
      <c r="B133" s="22" t="s">
        <v>7</v>
      </c>
      <c r="C133" s="22" t="s">
        <v>7</v>
      </c>
      <c r="D133" s="22" t="s">
        <v>8</v>
      </c>
      <c r="E133" s="22" t="s">
        <v>9</v>
      </c>
      <c r="F133" s="32" t="s">
        <v>3</v>
      </c>
      <c r="G133" s="22" t="s">
        <v>10</v>
      </c>
      <c r="H133" s="22" t="s">
        <v>11</v>
      </c>
      <c r="I133" s="32" t="s">
        <v>4</v>
      </c>
      <c r="J133" s="22" t="s">
        <v>12</v>
      </c>
      <c r="K133" s="22" t="s">
        <v>13</v>
      </c>
      <c r="L133" s="32" t="s">
        <v>14</v>
      </c>
    </row>
    <row r="134" spans="1:12" ht="13.5" thickBot="1" x14ac:dyDescent="0.25">
      <c r="A134" s="36" t="s">
        <v>56</v>
      </c>
      <c r="B134" s="25" t="s">
        <v>16</v>
      </c>
      <c r="C134" s="26" t="s">
        <v>17</v>
      </c>
      <c r="D134" s="25" t="s">
        <v>40</v>
      </c>
      <c r="E134" s="25" t="s">
        <v>40</v>
      </c>
      <c r="F134" s="33" t="s">
        <v>53</v>
      </c>
      <c r="G134" s="25" t="s">
        <v>40</v>
      </c>
      <c r="H134" s="25" t="s">
        <v>40</v>
      </c>
      <c r="I134" s="33" t="s">
        <v>53</v>
      </c>
      <c r="J134" s="25" t="s">
        <v>40</v>
      </c>
      <c r="K134" s="25" t="s">
        <v>40</v>
      </c>
      <c r="L134" s="33" t="s">
        <v>53</v>
      </c>
    </row>
    <row r="135" spans="1:12" ht="13.5" thickTop="1" x14ac:dyDescent="0.2">
      <c r="A135" s="18" t="s">
        <v>20</v>
      </c>
      <c r="B135" s="7">
        <v>1937</v>
      </c>
      <c r="C135" s="7">
        <v>62</v>
      </c>
      <c r="D135" s="7">
        <v>261</v>
      </c>
      <c r="E135" s="7">
        <v>32</v>
      </c>
      <c r="F135" s="7">
        <v>88</v>
      </c>
      <c r="G135" s="7">
        <v>267</v>
      </c>
      <c r="H135" s="7">
        <v>24</v>
      </c>
      <c r="I135" s="7">
        <v>91</v>
      </c>
      <c r="J135" s="7">
        <v>658</v>
      </c>
      <c r="K135" s="7">
        <v>99</v>
      </c>
      <c r="L135" s="7">
        <v>85</v>
      </c>
    </row>
    <row r="136" spans="1:12" x14ac:dyDescent="0.2">
      <c r="A136" s="18" t="s">
        <v>21</v>
      </c>
      <c r="B136" s="7">
        <v>1682</v>
      </c>
      <c r="C136" s="7">
        <v>58</v>
      </c>
      <c r="D136" s="7">
        <v>271</v>
      </c>
      <c r="E136" s="7">
        <v>26</v>
      </c>
      <c r="F136" s="7">
        <v>91</v>
      </c>
      <c r="G136" s="7">
        <v>307</v>
      </c>
      <c r="H136" s="7">
        <v>22</v>
      </c>
      <c r="I136" s="7">
        <v>93</v>
      </c>
      <c r="J136" s="7">
        <v>700</v>
      </c>
      <c r="K136" s="7">
        <v>75</v>
      </c>
      <c r="L136" s="7">
        <v>89</v>
      </c>
    </row>
    <row r="137" spans="1:12" x14ac:dyDescent="0.2">
      <c r="A137" s="18" t="s">
        <v>36</v>
      </c>
      <c r="B137" s="7">
        <v>2107</v>
      </c>
      <c r="C137" s="7">
        <v>68</v>
      </c>
      <c r="D137" s="7">
        <v>285</v>
      </c>
      <c r="E137" s="7">
        <v>49</v>
      </c>
      <c r="F137" s="7">
        <v>79</v>
      </c>
      <c r="G137" s="7">
        <v>264</v>
      </c>
      <c r="H137" s="7">
        <v>24</v>
      </c>
      <c r="I137" s="7">
        <v>90</v>
      </c>
      <c r="J137" s="7">
        <v>797</v>
      </c>
      <c r="K137" s="7">
        <v>96</v>
      </c>
      <c r="L137" s="7">
        <v>87</v>
      </c>
    </row>
    <row r="138" spans="1:12" x14ac:dyDescent="0.2">
      <c r="A138" s="18" t="s">
        <v>23</v>
      </c>
      <c r="B138" s="7">
        <v>2669</v>
      </c>
      <c r="C138" s="7">
        <v>89</v>
      </c>
      <c r="D138" s="7">
        <v>259</v>
      </c>
      <c r="E138" s="7">
        <v>22</v>
      </c>
      <c r="F138" s="7">
        <v>91</v>
      </c>
      <c r="G138" s="7">
        <v>267</v>
      </c>
      <c r="H138" s="7">
        <v>18</v>
      </c>
      <c r="I138" s="7">
        <v>93</v>
      </c>
      <c r="J138" s="7">
        <v>696</v>
      </c>
      <c r="K138" s="7">
        <v>76</v>
      </c>
      <c r="L138" s="7">
        <v>89</v>
      </c>
    </row>
    <row r="139" spans="1:12" x14ac:dyDescent="0.2">
      <c r="A139" s="18" t="s">
        <v>24</v>
      </c>
      <c r="B139" s="7">
        <v>2626</v>
      </c>
      <c r="C139" s="7">
        <v>85</v>
      </c>
      <c r="D139" s="7">
        <v>274</v>
      </c>
      <c r="E139" s="7">
        <v>37</v>
      </c>
      <c r="F139" s="7">
        <v>84</v>
      </c>
      <c r="G139" s="7">
        <v>239</v>
      </c>
      <c r="H139" s="7">
        <v>19</v>
      </c>
      <c r="I139" s="7">
        <v>92</v>
      </c>
      <c r="J139" s="7">
        <v>554</v>
      </c>
      <c r="K139" s="7">
        <v>51</v>
      </c>
      <c r="L139" s="7">
        <v>91</v>
      </c>
    </row>
    <row r="140" spans="1:12" x14ac:dyDescent="0.2">
      <c r="A140" s="18" t="s">
        <v>25</v>
      </c>
      <c r="B140" s="7">
        <v>1750</v>
      </c>
      <c r="C140" s="7">
        <v>58</v>
      </c>
      <c r="D140" s="7">
        <v>295</v>
      </c>
      <c r="E140" s="7">
        <v>28</v>
      </c>
      <c r="F140" s="7">
        <v>90</v>
      </c>
      <c r="G140" s="7">
        <v>295</v>
      </c>
      <c r="H140" s="7">
        <v>20</v>
      </c>
      <c r="I140" s="7">
        <v>93</v>
      </c>
      <c r="J140" s="7">
        <v>835</v>
      </c>
      <c r="K140" s="7">
        <v>89</v>
      </c>
      <c r="L140" s="7">
        <v>89</v>
      </c>
    </row>
    <row r="141" spans="1:12" x14ac:dyDescent="0.2">
      <c r="A141" s="18" t="s">
        <v>26</v>
      </c>
      <c r="B141" s="7">
        <v>2044</v>
      </c>
      <c r="C141" s="7">
        <v>66</v>
      </c>
      <c r="D141" s="7">
        <v>238</v>
      </c>
      <c r="E141" s="7">
        <v>16</v>
      </c>
      <c r="F141" s="7">
        <v>93</v>
      </c>
      <c r="G141" s="7">
        <v>212</v>
      </c>
      <c r="H141" s="7">
        <v>11</v>
      </c>
      <c r="I141" s="7">
        <v>95</v>
      </c>
      <c r="J141" s="7">
        <v>607</v>
      </c>
      <c r="K141" s="7">
        <v>27</v>
      </c>
      <c r="L141" s="7">
        <v>95</v>
      </c>
    </row>
    <row r="142" spans="1:12" x14ac:dyDescent="0.2">
      <c r="A142" s="18" t="s">
        <v>27</v>
      </c>
      <c r="B142" s="7">
        <v>2405</v>
      </c>
      <c r="C142" s="7">
        <v>78</v>
      </c>
      <c r="D142" s="7">
        <v>491</v>
      </c>
      <c r="E142" s="7">
        <v>31</v>
      </c>
      <c r="F142" s="7">
        <v>92</v>
      </c>
      <c r="G142" s="7">
        <v>317</v>
      </c>
      <c r="H142" s="7">
        <v>14</v>
      </c>
      <c r="I142" s="7">
        <v>95</v>
      </c>
      <c r="J142" s="7">
        <v>950</v>
      </c>
      <c r="K142" s="7">
        <v>106</v>
      </c>
      <c r="L142" s="7">
        <v>89</v>
      </c>
    </row>
    <row r="143" spans="1:12" x14ac:dyDescent="0.2">
      <c r="A143" s="18" t="s">
        <v>28</v>
      </c>
      <c r="B143" s="7">
        <v>1490</v>
      </c>
      <c r="C143" s="7">
        <v>50</v>
      </c>
      <c r="D143" s="7">
        <v>298</v>
      </c>
      <c r="E143" s="7">
        <v>23</v>
      </c>
      <c r="F143" s="7">
        <v>92</v>
      </c>
      <c r="G143" s="7">
        <v>291</v>
      </c>
      <c r="H143" s="7">
        <v>14</v>
      </c>
      <c r="I143" s="7">
        <v>95</v>
      </c>
      <c r="J143" s="7">
        <v>746</v>
      </c>
      <c r="K143" s="7">
        <v>59</v>
      </c>
      <c r="L143" s="7">
        <v>92</v>
      </c>
    </row>
    <row r="144" spans="1:12" x14ac:dyDescent="0.2">
      <c r="A144" s="18" t="s">
        <v>29</v>
      </c>
      <c r="B144" s="7">
        <v>1839</v>
      </c>
      <c r="C144" s="7">
        <v>59</v>
      </c>
      <c r="D144" s="7">
        <v>249</v>
      </c>
      <c r="E144" s="7">
        <v>20</v>
      </c>
      <c r="F144" s="7">
        <v>89</v>
      </c>
      <c r="G144" s="7">
        <v>300</v>
      </c>
      <c r="H144" s="7">
        <v>20</v>
      </c>
      <c r="I144" s="7">
        <v>93</v>
      </c>
      <c r="J144" s="7">
        <v>734</v>
      </c>
      <c r="K144" s="7">
        <v>71</v>
      </c>
      <c r="L144" s="7">
        <v>90</v>
      </c>
    </row>
    <row r="145" spans="1:12" x14ac:dyDescent="0.2">
      <c r="A145" s="18" t="s">
        <v>30</v>
      </c>
      <c r="B145" s="7">
        <v>1723</v>
      </c>
      <c r="C145" s="7">
        <v>57</v>
      </c>
      <c r="D145" s="7">
        <v>318</v>
      </c>
      <c r="E145" s="7">
        <v>25</v>
      </c>
      <c r="F145" s="7">
        <v>91</v>
      </c>
      <c r="G145" s="7">
        <v>288</v>
      </c>
      <c r="H145" s="7">
        <v>17</v>
      </c>
      <c r="I145" s="7">
        <v>94</v>
      </c>
      <c r="J145" s="7">
        <v>696</v>
      </c>
      <c r="K145" s="7">
        <v>75</v>
      </c>
      <c r="L145" s="7">
        <v>89</v>
      </c>
    </row>
    <row r="146" spans="1:12" ht="13.5" thickBot="1" x14ac:dyDescent="0.25">
      <c r="A146" s="18" t="s">
        <v>31</v>
      </c>
      <c r="B146" s="7">
        <v>1998</v>
      </c>
      <c r="C146" s="7">
        <v>64</v>
      </c>
      <c r="D146" s="7">
        <v>296</v>
      </c>
      <c r="E146" s="7">
        <v>35</v>
      </c>
      <c r="F146" s="7">
        <v>89</v>
      </c>
      <c r="G146" s="7">
        <v>290</v>
      </c>
      <c r="H146" s="7">
        <v>23</v>
      </c>
      <c r="I146" s="7">
        <v>92</v>
      </c>
      <c r="J146" s="7">
        <v>756</v>
      </c>
      <c r="K146" s="7">
        <v>89</v>
      </c>
      <c r="L146" s="7">
        <v>87</v>
      </c>
    </row>
    <row r="147" spans="1:12" ht="13.5" thickTop="1" x14ac:dyDescent="0.2">
      <c r="A147" s="19" t="s">
        <v>57</v>
      </c>
      <c r="B147" s="9">
        <f t="shared" ref="B147:J147" si="14">SUM(B135:B146)</f>
        <v>24270</v>
      </c>
      <c r="C147" s="9">
        <f t="shared" si="14"/>
        <v>794</v>
      </c>
      <c r="D147" s="9">
        <f t="shared" si="14"/>
        <v>3535</v>
      </c>
      <c r="E147" s="9">
        <f>SUM(E135:E146)</f>
        <v>344</v>
      </c>
      <c r="F147" s="9">
        <f>SUM(F135:F146)</f>
        <v>1069</v>
      </c>
      <c r="G147" s="9">
        <f>SUM(G135:G146)</f>
        <v>3337</v>
      </c>
      <c r="H147" s="9">
        <f>SUM(H135:H146)</f>
        <v>226</v>
      </c>
      <c r="I147" s="9">
        <f>SUM(I135:I146)</f>
        <v>1116</v>
      </c>
      <c r="J147" s="9">
        <f t="shared" si="14"/>
        <v>8729</v>
      </c>
      <c r="K147" s="9">
        <f>SUM(K135:K146)</f>
        <v>913</v>
      </c>
      <c r="L147" s="9">
        <f>SUM(L135:L146)</f>
        <v>1072</v>
      </c>
    </row>
    <row r="148" spans="1:12" ht="13.5" thickBot="1" x14ac:dyDescent="0.25">
      <c r="A148" s="20" t="s">
        <v>58</v>
      </c>
      <c r="B148" s="11">
        <f>AVERAGE(B135:B146)</f>
        <v>2022.5</v>
      </c>
      <c r="C148" s="11">
        <f t="shared" ref="C148:J148" si="15">AVERAGE(C135:C146)</f>
        <v>66.166666666666671</v>
      </c>
      <c r="D148" s="11">
        <f t="shared" si="15"/>
        <v>294.58333333333331</v>
      </c>
      <c r="E148" s="11">
        <f>AVERAGE(E135:E146)</f>
        <v>28.666666666666668</v>
      </c>
      <c r="F148" s="11">
        <f>AVERAGE(F135:F146)</f>
        <v>89.083333333333329</v>
      </c>
      <c r="G148" s="11">
        <f>AVERAGE(G135:G146)</f>
        <v>278.08333333333331</v>
      </c>
      <c r="H148" s="11">
        <f>AVERAGE(H135:H146)</f>
        <v>18.833333333333332</v>
      </c>
      <c r="I148" s="11">
        <f>AVERAGE(I135:I146)</f>
        <v>93</v>
      </c>
      <c r="J148" s="11">
        <f t="shared" si="15"/>
        <v>727.41666666666663</v>
      </c>
      <c r="K148" s="11">
        <f>AVERAGE(K135:K146)</f>
        <v>76.083333333333329</v>
      </c>
      <c r="L148" s="11">
        <f>AVERAGE(L135:L146)</f>
        <v>89.333333333333329</v>
      </c>
    </row>
    <row r="149" spans="1:12" ht="13.5" thickTop="1" x14ac:dyDescent="0.2"/>
    <row r="150" spans="1:12" ht="13.5" thickBot="1" x14ac:dyDescent="0.25"/>
    <row r="151" spans="1:12" ht="13.5" thickTop="1" x14ac:dyDescent="0.2">
      <c r="A151" s="40" t="s">
        <v>6</v>
      </c>
      <c r="B151" s="22" t="s">
        <v>7</v>
      </c>
      <c r="C151" s="22" t="s">
        <v>7</v>
      </c>
      <c r="D151" s="22" t="s">
        <v>8</v>
      </c>
      <c r="E151" s="22" t="s">
        <v>9</v>
      </c>
      <c r="F151" s="32" t="s">
        <v>3</v>
      </c>
      <c r="G151" s="22" t="s">
        <v>10</v>
      </c>
      <c r="H151" s="22" t="s">
        <v>11</v>
      </c>
      <c r="I151" s="32" t="s">
        <v>4</v>
      </c>
      <c r="J151" s="22" t="s">
        <v>12</v>
      </c>
      <c r="K151" s="22" t="s">
        <v>13</v>
      </c>
      <c r="L151" s="32" t="s">
        <v>14</v>
      </c>
    </row>
    <row r="152" spans="1:12" ht="13.5" thickBot="1" x14ac:dyDescent="0.25">
      <c r="A152" s="36" t="s">
        <v>59</v>
      </c>
      <c r="B152" s="25" t="s">
        <v>16</v>
      </c>
      <c r="C152" s="26" t="s">
        <v>17</v>
      </c>
      <c r="D152" s="25" t="s">
        <v>40</v>
      </c>
      <c r="E152" s="25" t="s">
        <v>40</v>
      </c>
      <c r="F152" s="33" t="s">
        <v>53</v>
      </c>
      <c r="G152" s="25" t="s">
        <v>40</v>
      </c>
      <c r="H152" s="25" t="s">
        <v>40</v>
      </c>
      <c r="I152" s="33" t="s">
        <v>53</v>
      </c>
      <c r="J152" s="25" t="s">
        <v>40</v>
      </c>
      <c r="K152" s="25" t="s">
        <v>40</v>
      </c>
      <c r="L152" s="33" t="s">
        <v>53</v>
      </c>
    </row>
    <row r="153" spans="1:12" ht="13.5" thickTop="1" x14ac:dyDescent="0.2">
      <c r="A153" s="18" t="s">
        <v>20</v>
      </c>
      <c r="B153" s="7">
        <v>1359</v>
      </c>
      <c r="C153" s="7">
        <v>44</v>
      </c>
      <c r="D153" s="7">
        <v>280</v>
      </c>
      <c r="E153" s="7">
        <v>22</v>
      </c>
      <c r="F153" s="7">
        <v>92</v>
      </c>
      <c r="G153" s="7">
        <v>276</v>
      </c>
      <c r="H153" s="7">
        <v>19</v>
      </c>
      <c r="I153" s="7">
        <v>93</v>
      </c>
      <c r="J153" s="7">
        <v>584</v>
      </c>
      <c r="K153" s="7">
        <v>74</v>
      </c>
      <c r="L153" s="7">
        <v>86</v>
      </c>
    </row>
    <row r="154" spans="1:12" x14ac:dyDescent="0.2">
      <c r="A154" s="18" t="s">
        <v>21</v>
      </c>
      <c r="B154" s="7">
        <v>1551</v>
      </c>
      <c r="C154" s="7">
        <v>55</v>
      </c>
      <c r="D154" s="7">
        <v>353</v>
      </c>
      <c r="E154" s="7">
        <v>42</v>
      </c>
      <c r="F154" s="7">
        <v>87</v>
      </c>
      <c r="G154" s="7">
        <v>304</v>
      </c>
      <c r="H154" s="7">
        <v>21</v>
      </c>
      <c r="I154" s="7">
        <v>93</v>
      </c>
      <c r="J154" s="7">
        <v>870</v>
      </c>
      <c r="K154" s="7">
        <v>112</v>
      </c>
      <c r="L154" s="7">
        <v>87</v>
      </c>
    </row>
    <row r="155" spans="1:12" x14ac:dyDescent="0.2">
      <c r="A155" s="18" t="s">
        <v>36</v>
      </c>
      <c r="B155" s="7">
        <v>1692</v>
      </c>
      <c r="C155" s="7">
        <v>55</v>
      </c>
      <c r="D155" s="7">
        <v>341</v>
      </c>
      <c r="E155" s="7">
        <v>40</v>
      </c>
      <c r="F155" s="7">
        <v>88</v>
      </c>
      <c r="G155" s="7">
        <v>290</v>
      </c>
      <c r="H155" s="7">
        <v>16</v>
      </c>
      <c r="I155" s="7">
        <v>94</v>
      </c>
      <c r="J155" s="7">
        <v>889</v>
      </c>
      <c r="K155" s="7">
        <v>89</v>
      </c>
      <c r="L155" s="7">
        <v>90</v>
      </c>
    </row>
    <row r="156" spans="1:12" x14ac:dyDescent="0.2">
      <c r="A156" s="18" t="s">
        <v>23</v>
      </c>
      <c r="B156" s="7">
        <v>1691</v>
      </c>
      <c r="C156" s="7">
        <v>54</v>
      </c>
      <c r="D156" s="7">
        <v>382</v>
      </c>
      <c r="E156" s="7">
        <v>35</v>
      </c>
      <c r="F156" s="7">
        <v>91</v>
      </c>
      <c r="G156" s="7">
        <v>338</v>
      </c>
      <c r="H156" s="7">
        <v>20</v>
      </c>
      <c r="I156" s="7">
        <v>94</v>
      </c>
      <c r="J156" s="7">
        <v>1234</v>
      </c>
      <c r="K156" s="7">
        <v>101</v>
      </c>
      <c r="L156" s="7">
        <v>92</v>
      </c>
    </row>
    <row r="157" spans="1:12" x14ac:dyDescent="0.2">
      <c r="A157" s="18" t="s">
        <v>24</v>
      </c>
      <c r="B157" s="7">
        <v>2107</v>
      </c>
      <c r="C157" s="7">
        <v>68</v>
      </c>
      <c r="D157" s="7">
        <v>275</v>
      </c>
      <c r="E157" s="7">
        <v>88</v>
      </c>
      <c r="F157" s="7">
        <v>65</v>
      </c>
      <c r="G157" s="7">
        <v>292</v>
      </c>
      <c r="H157" s="7">
        <v>18</v>
      </c>
      <c r="I157" s="7">
        <v>95</v>
      </c>
      <c r="J157" s="7">
        <v>889</v>
      </c>
      <c r="K157" s="7">
        <v>169</v>
      </c>
      <c r="L157" s="7">
        <v>78</v>
      </c>
    </row>
    <row r="158" spans="1:12" x14ac:dyDescent="0.2">
      <c r="A158" s="18" t="s">
        <v>25</v>
      </c>
      <c r="B158" s="7">
        <v>2228</v>
      </c>
      <c r="C158" s="7">
        <v>74</v>
      </c>
      <c r="D158" s="7">
        <v>325</v>
      </c>
      <c r="E158" s="7">
        <v>54</v>
      </c>
      <c r="F158" s="7">
        <v>83</v>
      </c>
      <c r="G158" s="7">
        <v>447</v>
      </c>
      <c r="H158" s="7">
        <v>12</v>
      </c>
      <c r="I158" s="7">
        <v>97</v>
      </c>
      <c r="J158" s="7">
        <v>998</v>
      </c>
      <c r="K158" s="7">
        <v>60</v>
      </c>
      <c r="L158" s="7">
        <v>94</v>
      </c>
    </row>
    <row r="159" spans="1:12" x14ac:dyDescent="0.2">
      <c r="A159" s="18" t="s">
        <v>26</v>
      </c>
      <c r="B159" s="7">
        <v>2060</v>
      </c>
      <c r="C159" s="7">
        <v>66</v>
      </c>
      <c r="D159" s="7">
        <v>346</v>
      </c>
      <c r="E159" s="7">
        <v>28</v>
      </c>
      <c r="F159" s="7">
        <v>92</v>
      </c>
      <c r="G159" s="7">
        <v>307</v>
      </c>
      <c r="H159" s="7">
        <v>13</v>
      </c>
      <c r="I159" s="7">
        <v>96</v>
      </c>
      <c r="J159" s="7">
        <v>883</v>
      </c>
      <c r="K159" s="7">
        <v>40</v>
      </c>
      <c r="L159" s="7">
        <v>96</v>
      </c>
    </row>
    <row r="160" spans="1:12" x14ac:dyDescent="0.2">
      <c r="A160" s="18" t="s">
        <v>27</v>
      </c>
      <c r="B160" s="7">
        <v>1952</v>
      </c>
      <c r="C160" s="7">
        <v>63</v>
      </c>
      <c r="D160" s="7">
        <v>274</v>
      </c>
      <c r="E160" s="7">
        <v>26</v>
      </c>
      <c r="F160" s="7">
        <v>88</v>
      </c>
      <c r="G160" s="7">
        <v>248</v>
      </c>
      <c r="H160" s="7">
        <v>17</v>
      </c>
      <c r="I160" s="7">
        <v>93</v>
      </c>
      <c r="J160" s="7">
        <v>624</v>
      </c>
      <c r="K160" s="7">
        <v>77</v>
      </c>
      <c r="L160" s="7">
        <v>88</v>
      </c>
    </row>
    <row r="161" spans="1:12" x14ac:dyDescent="0.2">
      <c r="A161" s="18" t="s">
        <v>28</v>
      </c>
      <c r="B161" s="7">
        <v>1922</v>
      </c>
      <c r="C161" s="7">
        <v>64</v>
      </c>
      <c r="D161" s="7">
        <v>182</v>
      </c>
      <c r="E161" s="7">
        <v>21</v>
      </c>
      <c r="F161" s="7">
        <v>82</v>
      </c>
      <c r="G161" s="7">
        <v>527</v>
      </c>
      <c r="H161" s="7">
        <v>6</v>
      </c>
      <c r="I161" s="7">
        <v>99</v>
      </c>
      <c r="J161" s="7">
        <v>959</v>
      </c>
      <c r="K161" s="7">
        <v>38</v>
      </c>
      <c r="L161" s="7">
        <v>96</v>
      </c>
    </row>
    <row r="162" spans="1:12" x14ac:dyDescent="0.2">
      <c r="A162" s="18" t="s">
        <v>29</v>
      </c>
      <c r="B162" s="7">
        <v>1902</v>
      </c>
      <c r="C162" s="7">
        <v>61</v>
      </c>
      <c r="D162" s="7">
        <v>270</v>
      </c>
      <c r="E162" s="7">
        <v>26</v>
      </c>
      <c r="F162" s="7">
        <v>88</v>
      </c>
      <c r="G162" s="7">
        <v>304</v>
      </c>
      <c r="H162" s="7">
        <v>13</v>
      </c>
      <c r="I162" s="7">
        <v>93</v>
      </c>
      <c r="J162" s="7">
        <v>802</v>
      </c>
      <c r="K162" s="7">
        <v>67</v>
      </c>
      <c r="L162" s="7">
        <v>90</v>
      </c>
    </row>
    <row r="163" spans="1:12" x14ac:dyDescent="0.2">
      <c r="A163" s="18" t="s">
        <v>30</v>
      </c>
      <c r="B163" s="7">
        <v>1653</v>
      </c>
      <c r="C163" s="7">
        <v>55</v>
      </c>
      <c r="D163" s="7">
        <v>232</v>
      </c>
      <c r="E163" s="7">
        <v>30</v>
      </c>
      <c r="F163" s="7">
        <v>86</v>
      </c>
      <c r="G163" s="7">
        <v>294</v>
      </c>
      <c r="H163" s="7">
        <v>13</v>
      </c>
      <c r="I163" s="7">
        <v>95</v>
      </c>
      <c r="J163" s="7">
        <v>748</v>
      </c>
      <c r="K163" s="7">
        <v>78</v>
      </c>
      <c r="L163" s="7">
        <v>89</v>
      </c>
    </row>
    <row r="164" spans="1:12" ht="13.5" thickBot="1" x14ac:dyDescent="0.25">
      <c r="A164" s="18" t="s">
        <v>31</v>
      </c>
      <c r="B164" s="7">
        <v>1974</v>
      </c>
      <c r="C164" s="7">
        <v>64</v>
      </c>
      <c r="D164" s="7">
        <v>271</v>
      </c>
      <c r="E164" s="7">
        <v>28</v>
      </c>
      <c r="F164" s="7">
        <v>89</v>
      </c>
      <c r="G164" s="7">
        <v>286</v>
      </c>
      <c r="H164" s="7">
        <v>18</v>
      </c>
      <c r="I164" s="7">
        <v>93</v>
      </c>
      <c r="J164" s="7">
        <v>832</v>
      </c>
      <c r="K164" s="7">
        <v>78</v>
      </c>
      <c r="L164" s="7">
        <v>90</v>
      </c>
    </row>
    <row r="165" spans="1:12" ht="13.5" thickTop="1" x14ac:dyDescent="0.2">
      <c r="A165" s="19" t="s">
        <v>60</v>
      </c>
      <c r="B165" s="9">
        <f t="shared" ref="B165:J165" si="16">SUM(B153:B164)</f>
        <v>22091</v>
      </c>
      <c r="C165" s="9">
        <f t="shared" si="16"/>
        <v>723</v>
      </c>
      <c r="D165" s="9">
        <f t="shared" si="16"/>
        <v>3531</v>
      </c>
      <c r="E165" s="9">
        <f>SUM(E153:E164)</f>
        <v>440</v>
      </c>
      <c r="F165" s="9">
        <f>SUM(F153:F164)</f>
        <v>1031</v>
      </c>
      <c r="G165" s="9">
        <f>SUM(G153:G164)</f>
        <v>3913</v>
      </c>
      <c r="H165" s="9">
        <f>SUM(H153:H164)</f>
        <v>186</v>
      </c>
      <c r="I165" s="9">
        <f>SUM(I153:I164)</f>
        <v>1135</v>
      </c>
      <c r="J165" s="9">
        <f t="shared" si="16"/>
        <v>10312</v>
      </c>
      <c r="K165" s="9">
        <f>SUM(K153:K164)</f>
        <v>983</v>
      </c>
      <c r="L165" s="9">
        <f>SUM(L153:L164)</f>
        <v>1076</v>
      </c>
    </row>
    <row r="166" spans="1:12" ht="13.5" thickBot="1" x14ac:dyDescent="0.25">
      <c r="A166" s="20" t="s">
        <v>61</v>
      </c>
      <c r="B166" s="11">
        <f>AVERAGE(B153:B164)</f>
        <v>1840.9166666666667</v>
      </c>
      <c r="C166" s="11">
        <f t="shared" ref="C166:J166" si="17">AVERAGE(C153:C164)</f>
        <v>60.25</v>
      </c>
      <c r="D166" s="11">
        <f t="shared" si="17"/>
        <v>294.25</v>
      </c>
      <c r="E166" s="11">
        <f>AVERAGE(E153:E164)</f>
        <v>36.666666666666664</v>
      </c>
      <c r="F166" s="11">
        <f>AVERAGE(F153:F164)</f>
        <v>85.916666666666671</v>
      </c>
      <c r="G166" s="11">
        <f>AVERAGE(G153:G164)</f>
        <v>326.08333333333331</v>
      </c>
      <c r="H166" s="11">
        <f>AVERAGE(H153:H164)</f>
        <v>15.5</v>
      </c>
      <c r="I166" s="11">
        <f>AVERAGE(I153:I164)</f>
        <v>94.583333333333329</v>
      </c>
      <c r="J166" s="11">
        <f t="shared" si="17"/>
        <v>859.33333333333337</v>
      </c>
      <c r="K166" s="11">
        <f>AVERAGE(K153:K164)</f>
        <v>81.916666666666671</v>
      </c>
      <c r="L166" s="11">
        <f>AVERAGE(L153:L164)</f>
        <v>89.666666666666671</v>
      </c>
    </row>
    <row r="167" spans="1:12" ht="13.5" thickTop="1" x14ac:dyDescent="0.2"/>
    <row r="168" spans="1:12" ht="13.5" thickBot="1" x14ac:dyDescent="0.25"/>
    <row r="169" spans="1:12" ht="13.5" thickTop="1" x14ac:dyDescent="0.2">
      <c r="A169" s="40" t="s">
        <v>6</v>
      </c>
      <c r="B169" s="22" t="s">
        <v>7</v>
      </c>
      <c r="C169" s="22" t="s">
        <v>7</v>
      </c>
      <c r="D169" s="22" t="s">
        <v>8</v>
      </c>
      <c r="E169" s="22" t="s">
        <v>9</v>
      </c>
      <c r="F169" s="32" t="s">
        <v>3</v>
      </c>
      <c r="G169" s="22" t="s">
        <v>10</v>
      </c>
      <c r="H169" s="22" t="s">
        <v>11</v>
      </c>
      <c r="I169" s="32" t="s">
        <v>4</v>
      </c>
      <c r="J169" s="22" t="s">
        <v>12</v>
      </c>
      <c r="K169" s="22" t="s">
        <v>13</v>
      </c>
      <c r="L169" s="32" t="s">
        <v>14</v>
      </c>
    </row>
    <row r="170" spans="1:12" ht="13.5" thickBot="1" x14ac:dyDescent="0.25">
      <c r="A170" s="36" t="s">
        <v>62</v>
      </c>
      <c r="B170" s="25" t="s">
        <v>16</v>
      </c>
      <c r="C170" s="26" t="s">
        <v>17</v>
      </c>
      <c r="D170" s="25" t="s">
        <v>40</v>
      </c>
      <c r="E170" s="25" t="s">
        <v>40</v>
      </c>
      <c r="F170" s="33" t="s">
        <v>53</v>
      </c>
      <c r="G170" s="25" t="s">
        <v>40</v>
      </c>
      <c r="H170" s="25" t="s">
        <v>40</v>
      </c>
      <c r="I170" s="33" t="s">
        <v>53</v>
      </c>
      <c r="J170" s="25" t="s">
        <v>40</v>
      </c>
      <c r="K170" s="25" t="s">
        <v>40</v>
      </c>
      <c r="L170" s="33" t="s">
        <v>53</v>
      </c>
    </row>
    <row r="171" spans="1:12" ht="13.5" thickTop="1" x14ac:dyDescent="0.2">
      <c r="A171" s="18" t="s">
        <v>20</v>
      </c>
      <c r="B171" s="7">
        <v>2384</v>
      </c>
      <c r="C171" s="7">
        <v>77</v>
      </c>
      <c r="D171" s="7">
        <v>270</v>
      </c>
      <c r="E171" s="7">
        <v>27</v>
      </c>
      <c r="F171" s="7">
        <v>90</v>
      </c>
      <c r="G171" s="7">
        <v>301</v>
      </c>
      <c r="H171" s="7">
        <v>24</v>
      </c>
      <c r="I171" s="7">
        <v>90</v>
      </c>
      <c r="J171" s="7">
        <v>538</v>
      </c>
      <c r="K171" s="7">
        <v>57</v>
      </c>
      <c r="L171" s="7">
        <v>89</v>
      </c>
    </row>
    <row r="172" spans="1:12" x14ac:dyDescent="0.2">
      <c r="A172" s="18" t="s">
        <v>21</v>
      </c>
      <c r="B172" s="7">
        <v>1871</v>
      </c>
      <c r="C172" s="7">
        <v>67</v>
      </c>
      <c r="D172" s="7">
        <v>230</v>
      </c>
      <c r="E172" s="7">
        <v>26</v>
      </c>
      <c r="F172" s="7">
        <v>88</v>
      </c>
      <c r="G172" s="7">
        <v>299</v>
      </c>
      <c r="H172" s="7">
        <v>15</v>
      </c>
      <c r="I172" s="7">
        <v>95</v>
      </c>
      <c r="J172" s="7">
        <v>764</v>
      </c>
      <c r="K172" s="7">
        <v>68</v>
      </c>
      <c r="L172" s="7">
        <v>91</v>
      </c>
    </row>
    <row r="173" spans="1:12" x14ac:dyDescent="0.2">
      <c r="A173" s="18" t="s">
        <v>36</v>
      </c>
      <c r="B173" s="7">
        <v>1543</v>
      </c>
      <c r="C173" s="7">
        <v>50</v>
      </c>
      <c r="D173" s="7">
        <v>287</v>
      </c>
      <c r="E173" s="7">
        <v>33</v>
      </c>
      <c r="F173" s="7">
        <v>88</v>
      </c>
      <c r="G173" s="7">
        <v>319</v>
      </c>
      <c r="H173" s="7">
        <v>19</v>
      </c>
      <c r="I173" s="7">
        <v>93</v>
      </c>
      <c r="J173" s="7">
        <v>791</v>
      </c>
      <c r="K173" s="7">
        <v>66</v>
      </c>
      <c r="L173" s="7">
        <v>90</v>
      </c>
    </row>
    <row r="174" spans="1:12" x14ac:dyDescent="0.2">
      <c r="A174" s="18" t="s">
        <v>23</v>
      </c>
      <c r="B174" s="7">
        <v>2603</v>
      </c>
      <c r="C174" s="7">
        <v>87</v>
      </c>
      <c r="D174" s="7">
        <v>304</v>
      </c>
      <c r="E174" s="7">
        <v>19</v>
      </c>
      <c r="F174" s="7">
        <v>93</v>
      </c>
      <c r="G174" s="7">
        <v>333</v>
      </c>
      <c r="H174" s="7">
        <v>14</v>
      </c>
      <c r="I174" s="7">
        <v>96</v>
      </c>
      <c r="J174" s="7">
        <v>739</v>
      </c>
      <c r="K174" s="7">
        <v>64</v>
      </c>
      <c r="L174" s="7">
        <v>91</v>
      </c>
    </row>
    <row r="175" spans="1:12" x14ac:dyDescent="0.2">
      <c r="A175" s="18" t="s">
        <v>24</v>
      </c>
      <c r="B175" s="7">
        <v>3672</v>
      </c>
      <c r="C175" s="7">
        <v>122</v>
      </c>
      <c r="D175" s="7">
        <v>409</v>
      </c>
      <c r="E175" s="7">
        <v>16</v>
      </c>
      <c r="F175" s="7">
        <v>95</v>
      </c>
      <c r="G175" s="7">
        <v>242</v>
      </c>
      <c r="H175" s="7">
        <v>10</v>
      </c>
      <c r="I175" s="7">
        <v>95</v>
      </c>
      <c r="J175" s="7">
        <v>685</v>
      </c>
      <c r="K175" s="7">
        <v>59</v>
      </c>
      <c r="L175" s="7">
        <v>90</v>
      </c>
    </row>
    <row r="176" spans="1:12" x14ac:dyDescent="0.2">
      <c r="A176" s="18" t="s">
        <v>25</v>
      </c>
      <c r="B176" s="7">
        <v>4127</v>
      </c>
      <c r="C176" s="7">
        <v>133</v>
      </c>
      <c r="D176" s="7">
        <v>344</v>
      </c>
      <c r="E176" s="7">
        <v>20</v>
      </c>
      <c r="F176" s="7">
        <v>94</v>
      </c>
      <c r="G176" s="7">
        <v>357</v>
      </c>
      <c r="H176" s="7">
        <v>14</v>
      </c>
      <c r="I176" s="7">
        <v>96</v>
      </c>
      <c r="J176" s="7">
        <v>894</v>
      </c>
      <c r="K176" s="7">
        <v>51</v>
      </c>
      <c r="L176" s="7">
        <v>94</v>
      </c>
    </row>
    <row r="177" spans="1:12" x14ac:dyDescent="0.2">
      <c r="A177" s="18" t="s">
        <v>26</v>
      </c>
      <c r="B177" s="7">
        <v>4480</v>
      </c>
      <c r="C177" s="7">
        <v>145</v>
      </c>
      <c r="D177" s="7">
        <v>311</v>
      </c>
      <c r="E177" s="7">
        <v>16</v>
      </c>
      <c r="F177" s="7">
        <v>98</v>
      </c>
      <c r="G177" s="7">
        <v>224</v>
      </c>
      <c r="H177" s="7">
        <v>5</v>
      </c>
      <c r="I177" s="7">
        <v>97</v>
      </c>
      <c r="J177" s="7">
        <v>677</v>
      </c>
      <c r="K177" s="7">
        <v>41</v>
      </c>
      <c r="L177" s="7">
        <v>93</v>
      </c>
    </row>
    <row r="178" spans="1:12" x14ac:dyDescent="0.2">
      <c r="A178" s="18" t="s">
        <v>27</v>
      </c>
      <c r="B178" s="7">
        <v>3306</v>
      </c>
      <c r="C178" s="7">
        <v>107</v>
      </c>
      <c r="D178" s="7">
        <v>334</v>
      </c>
      <c r="E178" s="7">
        <v>15</v>
      </c>
      <c r="F178" s="7">
        <v>95</v>
      </c>
      <c r="G178" s="7">
        <v>204</v>
      </c>
      <c r="H178" s="7">
        <v>10</v>
      </c>
      <c r="I178" s="7">
        <v>93</v>
      </c>
      <c r="J178" s="7">
        <v>819</v>
      </c>
      <c r="K178" s="7">
        <v>56</v>
      </c>
      <c r="L178" s="7">
        <v>91</v>
      </c>
    </row>
    <row r="179" spans="1:12" x14ac:dyDescent="0.2">
      <c r="A179" s="18" t="s">
        <v>28</v>
      </c>
      <c r="B179" s="7">
        <v>2960</v>
      </c>
      <c r="C179" s="7">
        <v>99</v>
      </c>
      <c r="D179" s="7">
        <v>226</v>
      </c>
      <c r="E179" s="7">
        <v>29</v>
      </c>
      <c r="F179" s="7">
        <v>85</v>
      </c>
      <c r="G179" s="7">
        <v>271</v>
      </c>
      <c r="H179" s="7">
        <v>16</v>
      </c>
      <c r="I179" s="7">
        <v>93</v>
      </c>
      <c r="J179" s="7">
        <v>612</v>
      </c>
      <c r="K179" s="7">
        <v>74</v>
      </c>
      <c r="L179" s="7">
        <v>87</v>
      </c>
    </row>
    <row r="180" spans="1:12" x14ac:dyDescent="0.2">
      <c r="A180" s="18" t="s">
        <v>29</v>
      </c>
      <c r="B180" s="7">
        <v>4801</v>
      </c>
      <c r="C180" s="7">
        <v>155</v>
      </c>
      <c r="D180" s="7">
        <v>229</v>
      </c>
      <c r="E180" s="7">
        <v>22</v>
      </c>
      <c r="F180" s="7">
        <v>93</v>
      </c>
      <c r="G180" s="7">
        <v>248</v>
      </c>
      <c r="H180" s="7">
        <v>15</v>
      </c>
      <c r="I180" s="7">
        <v>93</v>
      </c>
      <c r="J180" s="7">
        <v>496</v>
      </c>
      <c r="K180" s="7">
        <v>56</v>
      </c>
      <c r="L180" s="7">
        <v>88</v>
      </c>
    </row>
    <row r="181" spans="1:12" x14ac:dyDescent="0.2">
      <c r="A181" s="18" t="s">
        <v>30</v>
      </c>
      <c r="B181" s="7">
        <v>2095</v>
      </c>
      <c r="C181" s="7">
        <v>70</v>
      </c>
      <c r="D181" s="7">
        <v>233</v>
      </c>
      <c r="E181" s="7">
        <v>35</v>
      </c>
      <c r="F181" s="7">
        <v>85</v>
      </c>
      <c r="G181" s="7">
        <v>282</v>
      </c>
      <c r="H181" s="7">
        <v>13</v>
      </c>
      <c r="I181" s="7">
        <v>95</v>
      </c>
      <c r="J181" s="7">
        <v>753</v>
      </c>
      <c r="K181" s="7">
        <v>95</v>
      </c>
      <c r="L181" s="7">
        <v>84</v>
      </c>
    </row>
    <row r="182" spans="1:12" ht="13.5" thickBot="1" x14ac:dyDescent="0.25">
      <c r="A182" s="18" t="s">
        <v>31</v>
      </c>
      <c r="B182" s="7">
        <v>3332</v>
      </c>
      <c r="C182" s="7">
        <v>107</v>
      </c>
      <c r="D182" s="7">
        <v>204</v>
      </c>
      <c r="E182" s="7">
        <v>17</v>
      </c>
      <c r="F182" s="7">
        <v>92</v>
      </c>
      <c r="G182" s="7">
        <v>278</v>
      </c>
      <c r="H182" s="7">
        <v>17</v>
      </c>
      <c r="I182" s="7">
        <v>94</v>
      </c>
      <c r="J182" s="7">
        <v>669</v>
      </c>
      <c r="K182" s="7">
        <v>48</v>
      </c>
      <c r="L182" s="7">
        <v>93</v>
      </c>
    </row>
    <row r="183" spans="1:12" ht="13.5" thickTop="1" x14ac:dyDescent="0.2">
      <c r="A183" s="19" t="s">
        <v>63</v>
      </c>
      <c r="B183" s="9">
        <f t="shared" ref="B183:J183" si="18">SUM(B171:B182)</f>
        <v>37174</v>
      </c>
      <c r="C183" s="9">
        <f t="shared" si="18"/>
        <v>1219</v>
      </c>
      <c r="D183" s="9">
        <f t="shared" si="18"/>
        <v>3381</v>
      </c>
      <c r="E183" s="9">
        <f>SUM(E171:E182)</f>
        <v>275</v>
      </c>
      <c r="F183" s="9">
        <f>SUM(F171:F182)</f>
        <v>1096</v>
      </c>
      <c r="G183" s="9">
        <f>SUM(G171:G182)</f>
        <v>3358</v>
      </c>
      <c r="H183" s="9">
        <f>SUM(H171:H182)</f>
        <v>172</v>
      </c>
      <c r="I183" s="9">
        <f>SUM(I171:I182)</f>
        <v>1130</v>
      </c>
      <c r="J183" s="9">
        <f t="shared" si="18"/>
        <v>8437</v>
      </c>
      <c r="K183" s="9">
        <f>SUM(K171:K182)</f>
        <v>735</v>
      </c>
      <c r="L183" s="9">
        <f>SUM(L171:L182)</f>
        <v>1081</v>
      </c>
    </row>
    <row r="184" spans="1:12" ht="13.5" thickBot="1" x14ac:dyDescent="0.25">
      <c r="A184" s="20" t="s">
        <v>64</v>
      </c>
      <c r="B184" s="11">
        <f>AVERAGE(B171:B182)</f>
        <v>3097.8333333333335</v>
      </c>
      <c r="C184" s="34">
        <f t="shared" ref="C184:J184" si="19">AVERAGE(C171:C182)</f>
        <v>101.58333333333333</v>
      </c>
      <c r="D184" s="11">
        <f t="shared" si="19"/>
        <v>281.75</v>
      </c>
      <c r="E184" s="11">
        <f>AVERAGE(E171:E182)</f>
        <v>22.916666666666668</v>
      </c>
      <c r="F184" s="11">
        <f>AVERAGE(F171:F182)</f>
        <v>91.333333333333329</v>
      </c>
      <c r="G184" s="11">
        <f>AVERAGE(G171:G182)</f>
        <v>279.83333333333331</v>
      </c>
      <c r="H184" s="11">
        <f>AVERAGE(H171:H182)</f>
        <v>14.333333333333334</v>
      </c>
      <c r="I184" s="11">
        <f>AVERAGE(I171:I182)</f>
        <v>94.166666666666671</v>
      </c>
      <c r="J184" s="11">
        <f t="shared" si="19"/>
        <v>703.08333333333337</v>
      </c>
      <c r="K184" s="11">
        <f>AVERAGE(K171:K182)</f>
        <v>61.25</v>
      </c>
      <c r="L184" s="11">
        <f>AVERAGE(L171:L182)</f>
        <v>90.083333333333329</v>
      </c>
    </row>
    <row r="185" spans="1:12" ht="13.5" thickTop="1" x14ac:dyDescent="0.2"/>
    <row r="186" spans="1:12" ht="13.5" thickBot="1" x14ac:dyDescent="0.25"/>
    <row r="187" spans="1:12" ht="13.5" thickTop="1" x14ac:dyDescent="0.2">
      <c r="A187" s="40" t="s">
        <v>6</v>
      </c>
      <c r="B187" s="22" t="s">
        <v>7</v>
      </c>
      <c r="C187" s="22" t="s">
        <v>7</v>
      </c>
      <c r="D187" s="22" t="s">
        <v>8</v>
      </c>
      <c r="E187" s="22" t="s">
        <v>9</v>
      </c>
      <c r="F187" s="32" t="s">
        <v>3</v>
      </c>
      <c r="G187" s="22" t="s">
        <v>10</v>
      </c>
      <c r="H187" s="22" t="s">
        <v>11</v>
      </c>
      <c r="I187" s="32" t="s">
        <v>4</v>
      </c>
      <c r="J187" s="22" t="s">
        <v>12</v>
      </c>
      <c r="K187" s="22" t="s">
        <v>13</v>
      </c>
      <c r="L187" s="32" t="s">
        <v>14</v>
      </c>
    </row>
    <row r="188" spans="1:12" ht="13.5" thickBot="1" x14ac:dyDescent="0.25">
      <c r="A188" s="36" t="s">
        <v>65</v>
      </c>
      <c r="B188" s="25" t="s">
        <v>16</v>
      </c>
      <c r="C188" s="26" t="s">
        <v>17</v>
      </c>
      <c r="D188" s="25" t="s">
        <v>40</v>
      </c>
      <c r="E188" s="25" t="s">
        <v>40</v>
      </c>
      <c r="F188" s="33" t="s">
        <v>53</v>
      </c>
      <c r="G188" s="25" t="s">
        <v>40</v>
      </c>
      <c r="H188" s="25" t="s">
        <v>40</v>
      </c>
      <c r="I188" s="33" t="s">
        <v>53</v>
      </c>
      <c r="J188" s="25" t="s">
        <v>40</v>
      </c>
      <c r="K188" s="25" t="s">
        <v>40</v>
      </c>
      <c r="L188" s="33" t="s">
        <v>53</v>
      </c>
    </row>
    <row r="189" spans="1:12" ht="13.5" thickTop="1" x14ac:dyDescent="0.2">
      <c r="A189" s="18" t="s">
        <v>20</v>
      </c>
      <c r="B189" s="7">
        <v>1837</v>
      </c>
      <c r="C189" s="7">
        <v>59</v>
      </c>
      <c r="D189" s="7">
        <v>265</v>
      </c>
      <c r="E189" s="7">
        <v>26</v>
      </c>
      <c r="F189" s="7">
        <v>88</v>
      </c>
      <c r="G189" s="7">
        <v>265</v>
      </c>
      <c r="H189" s="7">
        <v>13</v>
      </c>
      <c r="I189" s="7">
        <v>95</v>
      </c>
      <c r="J189" s="7">
        <v>718</v>
      </c>
      <c r="K189" s="7">
        <v>56</v>
      </c>
      <c r="L189" s="7">
        <v>92</v>
      </c>
    </row>
    <row r="190" spans="1:12" x14ac:dyDescent="0.2">
      <c r="A190" s="18" t="s">
        <v>21</v>
      </c>
      <c r="B190" s="7">
        <v>2056</v>
      </c>
      <c r="C190" s="7">
        <v>73</v>
      </c>
      <c r="D190" s="7">
        <v>236</v>
      </c>
      <c r="E190" s="7">
        <v>42</v>
      </c>
      <c r="F190" s="7">
        <v>81</v>
      </c>
      <c r="G190" s="7">
        <v>334</v>
      </c>
      <c r="H190" s="7">
        <v>15</v>
      </c>
      <c r="I190" s="7">
        <v>95</v>
      </c>
      <c r="J190" s="7">
        <v>825</v>
      </c>
      <c r="K190" s="7">
        <v>72</v>
      </c>
      <c r="L190" s="7">
        <v>91</v>
      </c>
    </row>
    <row r="191" spans="1:12" x14ac:dyDescent="0.2">
      <c r="A191" s="18" t="s">
        <v>36</v>
      </c>
      <c r="B191" s="7">
        <v>1968</v>
      </c>
      <c r="C191" s="7">
        <v>63</v>
      </c>
      <c r="D191" s="7">
        <v>225</v>
      </c>
      <c r="E191" s="7">
        <v>23</v>
      </c>
      <c r="F191" s="7">
        <v>90</v>
      </c>
      <c r="G191" s="7">
        <v>409</v>
      </c>
      <c r="H191" s="7">
        <v>17</v>
      </c>
      <c r="I191" s="7">
        <v>96</v>
      </c>
      <c r="J191" s="7">
        <v>858</v>
      </c>
      <c r="K191" s="7">
        <v>78</v>
      </c>
      <c r="L191" s="7">
        <v>91</v>
      </c>
    </row>
    <row r="192" spans="1:12" x14ac:dyDescent="0.2">
      <c r="A192" s="18" t="s">
        <v>23</v>
      </c>
      <c r="B192" s="7">
        <v>1845</v>
      </c>
      <c r="C192" s="7">
        <v>62</v>
      </c>
      <c r="D192" s="7">
        <v>207</v>
      </c>
      <c r="E192" s="7">
        <v>43</v>
      </c>
      <c r="F192" s="7">
        <v>72</v>
      </c>
      <c r="G192" s="7">
        <v>339</v>
      </c>
      <c r="H192" s="7">
        <v>38</v>
      </c>
      <c r="I192" s="7">
        <v>86</v>
      </c>
      <c r="J192" s="7">
        <v>718</v>
      </c>
      <c r="K192" s="7">
        <v>127</v>
      </c>
      <c r="L192" s="7">
        <v>79</v>
      </c>
    </row>
    <row r="193" spans="1:12" x14ac:dyDescent="0.2">
      <c r="A193" s="18" t="s">
        <v>24</v>
      </c>
      <c r="B193" s="7">
        <v>2048</v>
      </c>
      <c r="C193" s="7">
        <v>66</v>
      </c>
      <c r="D193" s="7">
        <v>309</v>
      </c>
      <c r="E193" s="7">
        <v>31</v>
      </c>
      <c r="F193" s="7">
        <v>89</v>
      </c>
      <c r="G193" s="7">
        <v>331</v>
      </c>
      <c r="H193" s="7">
        <v>18</v>
      </c>
      <c r="I193" s="7">
        <v>94</v>
      </c>
      <c r="J193" s="7">
        <v>890</v>
      </c>
      <c r="K193" s="7">
        <v>78</v>
      </c>
      <c r="L193" s="7">
        <v>91</v>
      </c>
    </row>
    <row r="194" spans="1:12" x14ac:dyDescent="0.2">
      <c r="A194" s="18" t="s">
        <v>25</v>
      </c>
      <c r="B194" s="7">
        <v>1875</v>
      </c>
      <c r="C194" s="7">
        <v>63</v>
      </c>
      <c r="D194" s="7">
        <v>296</v>
      </c>
      <c r="E194" s="7">
        <v>31</v>
      </c>
      <c r="F194" s="7">
        <v>89</v>
      </c>
      <c r="G194" s="7">
        <v>290</v>
      </c>
      <c r="H194" s="7">
        <v>14</v>
      </c>
      <c r="I194" s="7">
        <v>95</v>
      </c>
      <c r="J194" s="7">
        <v>828</v>
      </c>
      <c r="K194" s="7">
        <v>57</v>
      </c>
      <c r="L194" s="7">
        <v>93</v>
      </c>
    </row>
    <row r="195" spans="1:12" x14ac:dyDescent="0.2">
      <c r="A195" s="18" t="s">
        <v>26</v>
      </c>
      <c r="B195" s="7">
        <v>1792</v>
      </c>
      <c r="C195" s="7">
        <v>58</v>
      </c>
      <c r="D195" s="7">
        <v>320</v>
      </c>
      <c r="E195" s="7">
        <v>24</v>
      </c>
      <c r="F195" s="7">
        <v>86</v>
      </c>
      <c r="G195" s="7">
        <v>410</v>
      </c>
      <c r="H195" s="7">
        <v>10</v>
      </c>
      <c r="I195" s="7">
        <v>98</v>
      </c>
      <c r="J195" s="7">
        <v>805</v>
      </c>
      <c r="K195" s="7">
        <v>79</v>
      </c>
      <c r="L195" s="7">
        <v>89</v>
      </c>
    </row>
    <row r="196" spans="1:12" x14ac:dyDescent="0.2">
      <c r="A196" s="18" t="s">
        <v>27</v>
      </c>
      <c r="B196" s="7">
        <v>2290</v>
      </c>
      <c r="C196" s="7">
        <v>74</v>
      </c>
      <c r="D196" s="7">
        <v>222</v>
      </c>
      <c r="E196" s="7">
        <v>15</v>
      </c>
      <c r="F196" s="7">
        <v>93</v>
      </c>
      <c r="G196" s="7">
        <v>286</v>
      </c>
      <c r="H196" s="7">
        <v>9</v>
      </c>
      <c r="I196" s="7">
        <v>97</v>
      </c>
      <c r="J196" s="7">
        <v>737</v>
      </c>
      <c r="K196" s="7">
        <v>68</v>
      </c>
      <c r="L196" s="7">
        <v>90</v>
      </c>
    </row>
    <row r="197" spans="1:12" x14ac:dyDescent="0.2">
      <c r="A197" s="18" t="s">
        <v>28</v>
      </c>
      <c r="B197" s="7">
        <v>1923</v>
      </c>
      <c r="C197" s="7">
        <v>64</v>
      </c>
      <c r="D197" s="7">
        <v>259</v>
      </c>
      <c r="E197" s="7">
        <v>28</v>
      </c>
      <c r="F197" s="7">
        <v>91</v>
      </c>
      <c r="G197" s="7">
        <v>242</v>
      </c>
      <c r="H197" s="7">
        <v>15</v>
      </c>
      <c r="I197" s="7">
        <v>94</v>
      </c>
      <c r="J197" s="7">
        <v>714</v>
      </c>
      <c r="K197" s="7">
        <v>69</v>
      </c>
      <c r="L197" s="7">
        <v>90</v>
      </c>
    </row>
    <row r="198" spans="1:12" x14ac:dyDescent="0.2">
      <c r="A198" s="18" t="s">
        <v>29</v>
      </c>
      <c r="B198" s="7">
        <v>2605</v>
      </c>
      <c r="C198" s="7">
        <v>84</v>
      </c>
      <c r="D198" s="7">
        <v>145</v>
      </c>
      <c r="E198" s="7">
        <v>16</v>
      </c>
      <c r="F198" s="7">
        <v>87</v>
      </c>
      <c r="G198" s="7">
        <v>171</v>
      </c>
      <c r="H198" s="7">
        <v>8</v>
      </c>
      <c r="I198" s="7">
        <v>93</v>
      </c>
      <c r="J198" s="7">
        <v>412</v>
      </c>
      <c r="K198" s="7">
        <v>27</v>
      </c>
      <c r="L198" s="7">
        <v>91</v>
      </c>
    </row>
    <row r="199" spans="1:12" x14ac:dyDescent="0.2">
      <c r="A199" s="18" t="s">
        <v>30</v>
      </c>
      <c r="B199" s="7">
        <v>1414</v>
      </c>
      <c r="C199" s="7">
        <v>41</v>
      </c>
      <c r="D199" s="7">
        <v>142</v>
      </c>
      <c r="E199" s="7">
        <v>18</v>
      </c>
      <c r="F199" s="7">
        <v>85</v>
      </c>
      <c r="G199" s="7">
        <v>198</v>
      </c>
      <c r="H199" s="7">
        <v>11</v>
      </c>
      <c r="I199" s="7">
        <v>92</v>
      </c>
      <c r="J199" s="7">
        <v>440</v>
      </c>
      <c r="K199" s="7">
        <v>32</v>
      </c>
      <c r="L199" s="7">
        <v>90</v>
      </c>
    </row>
    <row r="200" spans="1:12" ht="13.5" thickBot="1" x14ac:dyDescent="0.25">
      <c r="A200" s="18" t="s">
        <v>31</v>
      </c>
      <c r="B200" s="7">
        <v>1170</v>
      </c>
      <c r="C200" s="7">
        <f>(B200/31)</f>
        <v>37.741935483870968</v>
      </c>
      <c r="D200" s="7">
        <v>119</v>
      </c>
      <c r="E200" s="7">
        <v>16</v>
      </c>
      <c r="F200" s="7">
        <v>84</v>
      </c>
      <c r="G200" s="7">
        <v>224</v>
      </c>
      <c r="H200" s="7">
        <v>18</v>
      </c>
      <c r="I200" s="7">
        <v>92</v>
      </c>
      <c r="J200" s="7">
        <v>443</v>
      </c>
      <c r="K200" s="7">
        <v>36</v>
      </c>
      <c r="L200" s="7">
        <v>91</v>
      </c>
    </row>
    <row r="201" spans="1:12" ht="13.5" thickTop="1" x14ac:dyDescent="0.2">
      <c r="A201" s="19" t="s">
        <v>66</v>
      </c>
      <c r="B201" s="9">
        <f t="shared" ref="B201:J201" si="20">SUM(B189:B200)</f>
        <v>22823</v>
      </c>
      <c r="C201" s="9">
        <f t="shared" si="20"/>
        <v>744.74193548387098</v>
      </c>
      <c r="D201" s="9">
        <f t="shared" si="20"/>
        <v>2745</v>
      </c>
      <c r="E201" s="9">
        <f>SUM(E189:E200)</f>
        <v>313</v>
      </c>
      <c r="F201" s="9">
        <f>SUM(F189:F200)</f>
        <v>1035</v>
      </c>
      <c r="G201" s="9">
        <f>SUM(G189:G200)</f>
        <v>3499</v>
      </c>
      <c r="H201" s="9">
        <f>SUM(H189:H200)</f>
        <v>186</v>
      </c>
      <c r="I201" s="9">
        <f>SUM(I189:I200)</f>
        <v>1127</v>
      </c>
      <c r="J201" s="9">
        <f t="shared" si="20"/>
        <v>8388</v>
      </c>
      <c r="K201" s="9">
        <f>SUM(K189:K200)</f>
        <v>779</v>
      </c>
      <c r="L201" s="9">
        <f>SUM(L189:L200)</f>
        <v>1078</v>
      </c>
    </row>
    <row r="202" spans="1:12" ht="13.5" thickBot="1" x14ac:dyDescent="0.25">
      <c r="A202" s="20" t="s">
        <v>67</v>
      </c>
      <c r="B202" s="11">
        <f>AVERAGE(B189:B200)</f>
        <v>1901.9166666666667</v>
      </c>
      <c r="C202" s="31">
        <f t="shared" ref="C202:J202" si="21">AVERAGE(C189:C200)</f>
        <v>62.061827956989248</v>
      </c>
      <c r="D202" s="11">
        <f t="shared" si="21"/>
        <v>228.75</v>
      </c>
      <c r="E202" s="11">
        <f>AVERAGE(E189:E200)</f>
        <v>26.083333333333332</v>
      </c>
      <c r="F202" s="11">
        <f>AVERAGE(F189:F200)</f>
        <v>86.25</v>
      </c>
      <c r="G202" s="11">
        <f>AVERAGE(G189:G200)</f>
        <v>291.58333333333331</v>
      </c>
      <c r="H202" s="11">
        <f>AVERAGE(H189:H200)</f>
        <v>15.5</v>
      </c>
      <c r="I202" s="11">
        <f>AVERAGE(I189:I200)</f>
        <v>93.916666666666671</v>
      </c>
      <c r="J202" s="11">
        <f t="shared" si="21"/>
        <v>699</v>
      </c>
      <c r="K202" s="11">
        <f>AVERAGE(K189:K200)</f>
        <v>64.916666666666671</v>
      </c>
      <c r="L202" s="11">
        <f>AVERAGE(L189:L200)</f>
        <v>89.833333333333329</v>
      </c>
    </row>
    <row r="203" spans="1:12" ht="13.5" thickTop="1" x14ac:dyDescent="0.2"/>
    <row r="204" spans="1:12" ht="13.5" thickBot="1" x14ac:dyDescent="0.25"/>
    <row r="205" spans="1:12" ht="13.5" thickTop="1" x14ac:dyDescent="0.2">
      <c r="A205" s="40" t="s">
        <v>6</v>
      </c>
      <c r="B205" s="22" t="s">
        <v>7</v>
      </c>
      <c r="C205" s="22" t="s">
        <v>7</v>
      </c>
      <c r="D205" s="22" t="s">
        <v>8</v>
      </c>
      <c r="E205" s="22" t="s">
        <v>9</v>
      </c>
      <c r="F205" s="32" t="s">
        <v>3</v>
      </c>
      <c r="G205" s="22" t="s">
        <v>10</v>
      </c>
      <c r="H205" s="22" t="s">
        <v>11</v>
      </c>
      <c r="I205" s="32" t="s">
        <v>4</v>
      </c>
      <c r="J205" s="22" t="s">
        <v>12</v>
      </c>
      <c r="K205" s="22" t="s">
        <v>13</v>
      </c>
      <c r="L205" s="32" t="s">
        <v>14</v>
      </c>
    </row>
    <row r="206" spans="1:12" ht="13.5" thickBot="1" x14ac:dyDescent="0.25">
      <c r="A206" s="36" t="s">
        <v>68</v>
      </c>
      <c r="B206" s="25" t="s">
        <v>16</v>
      </c>
      <c r="C206" s="26" t="s">
        <v>17</v>
      </c>
      <c r="D206" s="25" t="s">
        <v>40</v>
      </c>
      <c r="E206" s="25" t="s">
        <v>40</v>
      </c>
      <c r="F206" s="33" t="s">
        <v>53</v>
      </c>
      <c r="G206" s="25" t="s">
        <v>40</v>
      </c>
      <c r="H206" s="25" t="s">
        <v>40</v>
      </c>
      <c r="I206" s="33" t="s">
        <v>53</v>
      </c>
      <c r="J206" s="25" t="s">
        <v>40</v>
      </c>
      <c r="K206" s="25" t="s">
        <v>40</v>
      </c>
      <c r="L206" s="33" t="s">
        <v>53</v>
      </c>
    </row>
    <row r="207" spans="1:12" ht="13.5" thickTop="1" x14ac:dyDescent="0.2">
      <c r="A207" s="18" t="s">
        <v>20</v>
      </c>
      <c r="B207" s="7">
        <v>411</v>
      </c>
      <c r="C207" s="7">
        <v>13</v>
      </c>
      <c r="D207" s="7">
        <v>165</v>
      </c>
      <c r="E207" s="7">
        <v>14</v>
      </c>
      <c r="F207" s="7">
        <v>91</v>
      </c>
      <c r="G207" s="7">
        <v>258</v>
      </c>
      <c r="H207" s="7">
        <v>10</v>
      </c>
      <c r="I207" s="7">
        <v>96</v>
      </c>
      <c r="J207" s="7">
        <v>843</v>
      </c>
      <c r="K207" s="7">
        <v>37</v>
      </c>
      <c r="L207" s="7">
        <v>96</v>
      </c>
    </row>
    <row r="208" spans="1:12" x14ac:dyDescent="0.2">
      <c r="A208" s="18" t="s">
        <v>21</v>
      </c>
      <c r="B208" s="7">
        <v>307</v>
      </c>
      <c r="C208" s="7">
        <v>11</v>
      </c>
      <c r="D208" s="7">
        <v>413</v>
      </c>
      <c r="E208" s="7">
        <v>21</v>
      </c>
      <c r="F208" s="7">
        <v>95</v>
      </c>
      <c r="G208" s="7">
        <v>427</v>
      </c>
      <c r="H208" s="7">
        <v>14</v>
      </c>
      <c r="I208" s="7">
        <v>96</v>
      </c>
      <c r="J208" s="7">
        <v>995</v>
      </c>
      <c r="K208" s="7">
        <v>78</v>
      </c>
      <c r="L208" s="7">
        <v>92</v>
      </c>
    </row>
    <row r="209" spans="1:12" x14ac:dyDescent="0.2">
      <c r="A209" s="18" t="s">
        <v>36</v>
      </c>
      <c r="B209" s="7">
        <v>1018</v>
      </c>
      <c r="C209" s="7">
        <v>33</v>
      </c>
      <c r="D209" s="7">
        <v>339</v>
      </c>
      <c r="E209" s="7">
        <v>42</v>
      </c>
      <c r="F209" s="7">
        <v>93</v>
      </c>
      <c r="G209" s="7">
        <v>388</v>
      </c>
      <c r="H209" s="7">
        <v>15</v>
      </c>
      <c r="I209" s="7">
        <v>96</v>
      </c>
      <c r="J209" s="7">
        <v>1131</v>
      </c>
      <c r="K209" s="7">
        <v>71</v>
      </c>
      <c r="L209" s="7">
        <v>94</v>
      </c>
    </row>
    <row r="210" spans="1:12" x14ac:dyDescent="0.2">
      <c r="A210" s="18" t="s">
        <v>23</v>
      </c>
      <c r="B210" s="7">
        <v>2499</v>
      </c>
      <c r="C210" s="7">
        <v>83</v>
      </c>
      <c r="D210" s="7">
        <v>375</v>
      </c>
      <c r="E210" s="7">
        <v>23</v>
      </c>
      <c r="F210" s="7">
        <v>86</v>
      </c>
      <c r="G210" s="7">
        <v>177</v>
      </c>
      <c r="H210" s="7">
        <v>16</v>
      </c>
      <c r="I210" s="7">
        <v>88</v>
      </c>
      <c r="J210" s="7">
        <v>697</v>
      </c>
      <c r="K210" s="7">
        <v>85</v>
      </c>
      <c r="L210" s="7">
        <v>80</v>
      </c>
    </row>
    <row r="211" spans="1:12" x14ac:dyDescent="0.2">
      <c r="A211" s="18" t="s">
        <v>24</v>
      </c>
      <c r="B211" s="7">
        <v>2623</v>
      </c>
      <c r="C211" s="7">
        <v>85</v>
      </c>
      <c r="D211" s="7">
        <v>204</v>
      </c>
      <c r="E211" s="7">
        <v>18</v>
      </c>
      <c r="F211" s="7">
        <v>91</v>
      </c>
      <c r="G211" s="7">
        <v>231</v>
      </c>
      <c r="H211" s="7">
        <v>10</v>
      </c>
      <c r="I211" s="7">
        <v>96</v>
      </c>
      <c r="J211" s="7">
        <v>650</v>
      </c>
      <c r="K211" s="7">
        <v>42</v>
      </c>
      <c r="L211" s="7">
        <v>94</v>
      </c>
    </row>
    <row r="212" spans="1:12" x14ac:dyDescent="0.2">
      <c r="A212" s="18" t="s">
        <v>25</v>
      </c>
      <c r="B212" s="7">
        <v>2040</v>
      </c>
      <c r="C212" s="7">
        <v>68</v>
      </c>
      <c r="D212" s="7">
        <v>386</v>
      </c>
      <c r="E212" s="7">
        <v>25</v>
      </c>
      <c r="F212" s="7">
        <v>94</v>
      </c>
      <c r="G212" s="7">
        <v>308</v>
      </c>
      <c r="H212" s="7">
        <v>17</v>
      </c>
      <c r="I212" s="7">
        <v>95</v>
      </c>
      <c r="J212" s="7">
        <v>1016</v>
      </c>
      <c r="K212" s="7">
        <v>73</v>
      </c>
      <c r="L212" s="7">
        <v>93</v>
      </c>
    </row>
    <row r="213" spans="1:12" x14ac:dyDescent="0.2">
      <c r="A213" s="18" t="s">
        <v>26</v>
      </c>
      <c r="B213" s="7">
        <v>1923</v>
      </c>
      <c r="C213" s="7">
        <v>62</v>
      </c>
      <c r="D213" s="7">
        <v>321</v>
      </c>
      <c r="E213" s="7">
        <v>19</v>
      </c>
      <c r="F213" s="7">
        <v>93</v>
      </c>
      <c r="G213" s="7">
        <v>236</v>
      </c>
      <c r="H213" s="7">
        <v>22</v>
      </c>
      <c r="I213" s="7">
        <v>90</v>
      </c>
      <c r="J213" s="7">
        <v>869</v>
      </c>
      <c r="K213" s="7">
        <v>75</v>
      </c>
      <c r="L213" s="7">
        <v>91</v>
      </c>
    </row>
    <row r="214" spans="1:12" x14ac:dyDescent="0.2">
      <c r="A214" s="18" t="s">
        <v>27</v>
      </c>
      <c r="B214" s="7">
        <v>2238</v>
      </c>
      <c r="C214" s="7">
        <v>72</v>
      </c>
      <c r="D214" s="7">
        <v>331</v>
      </c>
      <c r="E214" s="7">
        <v>41</v>
      </c>
      <c r="F214" s="7">
        <v>81</v>
      </c>
      <c r="G214" s="7">
        <v>329</v>
      </c>
      <c r="H214" s="7">
        <v>34</v>
      </c>
      <c r="I214" s="7">
        <v>86</v>
      </c>
      <c r="J214" s="7">
        <v>842</v>
      </c>
      <c r="K214" s="7">
        <v>105</v>
      </c>
      <c r="L214" s="7">
        <v>86</v>
      </c>
    </row>
    <row r="215" spans="1:12" x14ac:dyDescent="0.2">
      <c r="A215" s="18" t="s">
        <v>28</v>
      </c>
      <c r="B215" s="7">
        <v>2108</v>
      </c>
      <c r="C215" s="7">
        <v>70</v>
      </c>
      <c r="D215" s="7">
        <v>322</v>
      </c>
      <c r="E215" s="7">
        <v>46</v>
      </c>
      <c r="F215" s="7">
        <v>84</v>
      </c>
      <c r="G215" s="7">
        <v>455</v>
      </c>
      <c r="H215" s="7">
        <v>33</v>
      </c>
      <c r="I215" s="7">
        <v>93</v>
      </c>
      <c r="J215" s="7">
        <v>819</v>
      </c>
      <c r="K215" s="7">
        <v>128</v>
      </c>
      <c r="L215" s="7">
        <v>84</v>
      </c>
    </row>
    <row r="216" spans="1:12" x14ac:dyDescent="0.2">
      <c r="A216" s="18" t="s">
        <v>29</v>
      </c>
      <c r="B216" s="7">
        <v>2831</v>
      </c>
      <c r="C216" s="7">
        <v>91</v>
      </c>
      <c r="D216" s="7">
        <v>356</v>
      </c>
      <c r="E216" s="7">
        <v>40</v>
      </c>
      <c r="F216" s="7">
        <v>88</v>
      </c>
      <c r="G216" s="7">
        <v>266</v>
      </c>
      <c r="H216" s="7">
        <v>10</v>
      </c>
      <c r="I216" s="7">
        <v>96</v>
      </c>
      <c r="J216" s="7">
        <v>664</v>
      </c>
      <c r="K216" s="7">
        <v>65</v>
      </c>
      <c r="L216" s="7">
        <v>89</v>
      </c>
    </row>
    <row r="217" spans="1:12" x14ac:dyDescent="0.2">
      <c r="A217" s="18" t="s">
        <v>30</v>
      </c>
      <c r="B217" s="7">
        <v>1567</v>
      </c>
      <c r="C217" s="7">
        <v>52</v>
      </c>
      <c r="D217" s="7">
        <v>256</v>
      </c>
      <c r="E217" s="7">
        <v>30</v>
      </c>
      <c r="F217" s="7">
        <v>88</v>
      </c>
      <c r="G217" s="7">
        <v>391</v>
      </c>
      <c r="H217" s="7">
        <v>24</v>
      </c>
      <c r="I217" s="7">
        <v>94</v>
      </c>
      <c r="J217" s="7">
        <v>699</v>
      </c>
      <c r="K217" s="7">
        <v>101</v>
      </c>
      <c r="L217" s="7">
        <v>86</v>
      </c>
    </row>
    <row r="218" spans="1:12" ht="13.5" thickBot="1" x14ac:dyDescent="0.25">
      <c r="A218" s="18" t="s">
        <v>31</v>
      </c>
      <c r="B218" s="7">
        <v>1752</v>
      </c>
      <c r="C218" s="7">
        <v>57</v>
      </c>
      <c r="D218" s="7">
        <v>360</v>
      </c>
      <c r="E218" s="7">
        <v>29</v>
      </c>
      <c r="F218" s="7">
        <v>91</v>
      </c>
      <c r="G218" s="7">
        <v>177</v>
      </c>
      <c r="H218" s="7">
        <v>12</v>
      </c>
      <c r="I218" s="7">
        <v>93</v>
      </c>
      <c r="J218" s="7">
        <v>906</v>
      </c>
      <c r="K218" s="7">
        <v>59</v>
      </c>
      <c r="L218" s="7">
        <v>93</v>
      </c>
    </row>
    <row r="219" spans="1:12" ht="13.5" thickTop="1" x14ac:dyDescent="0.2">
      <c r="A219" s="19" t="s">
        <v>69</v>
      </c>
      <c r="B219" s="9">
        <f t="shared" ref="B219:J219" si="22">SUM(B207:B218)</f>
        <v>21317</v>
      </c>
      <c r="C219" s="9">
        <f t="shared" si="22"/>
        <v>697</v>
      </c>
      <c r="D219" s="9">
        <f t="shared" si="22"/>
        <v>3828</v>
      </c>
      <c r="E219" s="9">
        <f>SUM(E207:E218)</f>
        <v>348</v>
      </c>
      <c r="F219" s="9">
        <f>SUM(F207:F218)</f>
        <v>1075</v>
      </c>
      <c r="G219" s="9">
        <f>SUM(G207:G218)</f>
        <v>3643</v>
      </c>
      <c r="H219" s="9">
        <f>SUM(H207:H218)</f>
        <v>217</v>
      </c>
      <c r="I219" s="9">
        <f>SUM(I207:I218)</f>
        <v>1119</v>
      </c>
      <c r="J219" s="9">
        <f t="shared" si="22"/>
        <v>10131</v>
      </c>
      <c r="K219" s="9">
        <f>SUM(K207:K218)</f>
        <v>919</v>
      </c>
      <c r="L219" s="9">
        <f>SUM(L207:L218)</f>
        <v>1078</v>
      </c>
    </row>
    <row r="220" spans="1:12" ht="13.5" thickBot="1" x14ac:dyDescent="0.25">
      <c r="A220" s="20" t="s">
        <v>70</v>
      </c>
      <c r="B220" s="11">
        <f>AVERAGE(B207:B218)</f>
        <v>1776.4166666666667</v>
      </c>
      <c r="C220" s="31">
        <f t="shared" ref="C220:J220" si="23">AVERAGE(C207:C218)</f>
        <v>58.083333333333336</v>
      </c>
      <c r="D220" s="11">
        <f t="shared" si="23"/>
        <v>319</v>
      </c>
      <c r="E220" s="11">
        <f>AVERAGE(E207:E218)</f>
        <v>29</v>
      </c>
      <c r="F220" s="11">
        <f>AVERAGE(F207:F218)</f>
        <v>89.583333333333329</v>
      </c>
      <c r="G220" s="11">
        <f>AVERAGE(G207:G218)</f>
        <v>303.58333333333331</v>
      </c>
      <c r="H220" s="11">
        <f>AVERAGE(H207:H218)</f>
        <v>18.083333333333332</v>
      </c>
      <c r="I220" s="11">
        <f>AVERAGE(I207:I218)</f>
        <v>93.25</v>
      </c>
      <c r="J220" s="11">
        <f t="shared" si="23"/>
        <v>844.25</v>
      </c>
      <c r="K220" s="11">
        <f>AVERAGE(K207:K218)</f>
        <v>76.583333333333329</v>
      </c>
      <c r="L220" s="11">
        <f>AVERAGE(L207:L218)</f>
        <v>89.833333333333329</v>
      </c>
    </row>
    <row r="221" spans="1:12" ht="13.5" thickTop="1" x14ac:dyDescent="0.2"/>
    <row r="222" spans="1:12" ht="13.5" thickBot="1" x14ac:dyDescent="0.25"/>
    <row r="223" spans="1:12" ht="13.5" thickTop="1" x14ac:dyDescent="0.2">
      <c r="A223" s="40" t="s">
        <v>6</v>
      </c>
      <c r="B223" s="22" t="s">
        <v>7</v>
      </c>
      <c r="C223" s="22" t="s">
        <v>7</v>
      </c>
      <c r="D223" s="22" t="s">
        <v>8</v>
      </c>
      <c r="E223" s="22" t="s">
        <v>9</v>
      </c>
      <c r="F223" s="32" t="s">
        <v>3</v>
      </c>
      <c r="G223" s="22" t="s">
        <v>10</v>
      </c>
      <c r="H223" s="22" t="s">
        <v>11</v>
      </c>
      <c r="I223" s="32" t="s">
        <v>4</v>
      </c>
      <c r="J223" s="22" t="s">
        <v>12</v>
      </c>
      <c r="K223" s="22" t="s">
        <v>13</v>
      </c>
      <c r="L223" s="32" t="s">
        <v>14</v>
      </c>
    </row>
    <row r="224" spans="1:12" ht="13.5" thickBot="1" x14ac:dyDescent="0.25">
      <c r="A224" s="36" t="s">
        <v>71</v>
      </c>
      <c r="B224" s="25" t="s">
        <v>16</v>
      </c>
      <c r="C224" s="26" t="s">
        <v>17</v>
      </c>
      <c r="D224" s="25" t="s">
        <v>40</v>
      </c>
      <c r="E224" s="25" t="s">
        <v>40</v>
      </c>
      <c r="F224" s="33" t="s">
        <v>53</v>
      </c>
      <c r="G224" s="25" t="s">
        <v>40</v>
      </c>
      <c r="H224" s="25" t="s">
        <v>40</v>
      </c>
      <c r="I224" s="33" t="s">
        <v>53</v>
      </c>
      <c r="J224" s="25" t="s">
        <v>40</v>
      </c>
      <c r="K224" s="25" t="s">
        <v>40</v>
      </c>
      <c r="L224" s="33" t="s">
        <v>53</v>
      </c>
    </row>
    <row r="225" spans="1:12" ht="13.5" thickTop="1" x14ac:dyDescent="0.2">
      <c r="A225" s="18" t="s">
        <v>20</v>
      </c>
      <c r="B225" s="7">
        <v>1705</v>
      </c>
      <c r="C225" s="7">
        <v>55</v>
      </c>
      <c r="D225" s="7">
        <v>316</v>
      </c>
      <c r="E225" s="7">
        <v>26</v>
      </c>
      <c r="F225" s="7">
        <v>89</v>
      </c>
      <c r="G225" s="7">
        <v>322</v>
      </c>
      <c r="H225" s="7">
        <v>15</v>
      </c>
      <c r="I225" s="7">
        <v>95</v>
      </c>
      <c r="J225" s="7">
        <v>654</v>
      </c>
      <c r="K225" s="7">
        <v>73</v>
      </c>
      <c r="L225" s="7">
        <v>89</v>
      </c>
    </row>
    <row r="226" spans="1:12" x14ac:dyDescent="0.2">
      <c r="A226" s="18" t="s">
        <v>21</v>
      </c>
      <c r="B226" s="7">
        <v>1458</v>
      </c>
      <c r="C226" s="7">
        <v>52</v>
      </c>
      <c r="D226" s="7">
        <v>210</v>
      </c>
      <c r="E226" s="7">
        <v>30</v>
      </c>
      <c r="F226" s="7">
        <v>83</v>
      </c>
      <c r="G226" s="7">
        <v>360</v>
      </c>
      <c r="H226" s="7">
        <v>47</v>
      </c>
      <c r="I226" s="7">
        <v>87</v>
      </c>
      <c r="J226" s="7">
        <v>787</v>
      </c>
      <c r="K226" s="7">
        <v>123</v>
      </c>
      <c r="L226" s="7">
        <v>84</v>
      </c>
    </row>
    <row r="227" spans="1:12" x14ac:dyDescent="0.2">
      <c r="A227" s="18" t="s">
        <v>36</v>
      </c>
      <c r="B227" s="7">
        <v>1452</v>
      </c>
      <c r="C227" s="7">
        <v>47</v>
      </c>
      <c r="D227" s="7">
        <v>444</v>
      </c>
      <c r="E227" s="7">
        <v>32</v>
      </c>
      <c r="F227" s="7">
        <v>89</v>
      </c>
      <c r="G227" s="7">
        <v>336</v>
      </c>
      <c r="H227" s="7">
        <v>18</v>
      </c>
      <c r="I227" s="7">
        <v>95</v>
      </c>
      <c r="J227" s="7">
        <v>701</v>
      </c>
      <c r="K227" s="7">
        <v>90</v>
      </c>
      <c r="L227" s="7">
        <v>87</v>
      </c>
    </row>
    <row r="228" spans="1:12" x14ac:dyDescent="0.2">
      <c r="A228" s="18" t="s">
        <v>23</v>
      </c>
      <c r="B228" s="7">
        <v>2176</v>
      </c>
      <c r="C228" s="7">
        <v>73</v>
      </c>
      <c r="D228" s="7">
        <v>491</v>
      </c>
      <c r="E228" s="7">
        <v>28</v>
      </c>
      <c r="F228" s="7">
        <v>91</v>
      </c>
      <c r="G228" s="7">
        <v>317</v>
      </c>
      <c r="H228" s="7">
        <v>25</v>
      </c>
      <c r="I228" s="7">
        <v>92</v>
      </c>
      <c r="J228" s="7">
        <v>825</v>
      </c>
      <c r="K228" s="7">
        <v>93</v>
      </c>
      <c r="L228" s="7">
        <v>87</v>
      </c>
    </row>
    <row r="229" spans="1:12" x14ac:dyDescent="0.2">
      <c r="A229" s="18" t="s">
        <v>24</v>
      </c>
      <c r="B229" s="7">
        <v>4855</v>
      </c>
      <c r="C229" s="7">
        <v>157</v>
      </c>
      <c r="D229" s="7">
        <v>207</v>
      </c>
      <c r="E229" s="7">
        <v>16</v>
      </c>
      <c r="F229" s="7">
        <v>91</v>
      </c>
      <c r="G229" s="7">
        <v>285</v>
      </c>
      <c r="H229" s="7">
        <v>13</v>
      </c>
      <c r="I229" s="7">
        <v>95</v>
      </c>
      <c r="J229" s="7">
        <v>568</v>
      </c>
      <c r="K229" s="7">
        <v>41</v>
      </c>
      <c r="L229" s="7">
        <v>92</v>
      </c>
    </row>
    <row r="230" spans="1:12" x14ac:dyDescent="0.2">
      <c r="A230" s="18" t="s">
        <v>25</v>
      </c>
      <c r="B230" s="7">
        <v>2220</v>
      </c>
      <c r="C230" s="7">
        <v>74</v>
      </c>
      <c r="D230" s="7">
        <v>329</v>
      </c>
      <c r="E230" s="7">
        <v>11</v>
      </c>
      <c r="F230" s="7">
        <v>96</v>
      </c>
      <c r="G230" s="7">
        <v>310</v>
      </c>
      <c r="H230" s="7">
        <v>11</v>
      </c>
      <c r="I230" s="7">
        <v>96</v>
      </c>
      <c r="J230" s="7">
        <v>797</v>
      </c>
      <c r="K230" s="7">
        <v>46</v>
      </c>
      <c r="L230" s="7">
        <v>94</v>
      </c>
    </row>
    <row r="231" spans="1:12" x14ac:dyDescent="0.2">
      <c r="A231" s="18" t="s">
        <v>26</v>
      </c>
      <c r="B231" s="7">
        <v>3854</v>
      </c>
      <c r="C231" s="7">
        <v>124</v>
      </c>
      <c r="D231" s="7">
        <v>384</v>
      </c>
      <c r="E231" s="7">
        <v>16</v>
      </c>
      <c r="F231" s="7">
        <v>95</v>
      </c>
      <c r="G231" s="7">
        <v>355</v>
      </c>
      <c r="H231" s="7">
        <v>6</v>
      </c>
      <c r="I231" s="7">
        <v>98</v>
      </c>
      <c r="J231" s="7">
        <v>815</v>
      </c>
      <c r="K231" s="7">
        <v>35</v>
      </c>
      <c r="L231" s="7">
        <v>95</v>
      </c>
    </row>
    <row r="232" spans="1:12" x14ac:dyDescent="0.2">
      <c r="A232" s="18" t="s">
        <v>27</v>
      </c>
      <c r="B232" s="7">
        <v>7096</v>
      </c>
      <c r="C232" s="7">
        <v>229</v>
      </c>
      <c r="D232" s="7">
        <v>445</v>
      </c>
      <c r="E232" s="7">
        <v>23</v>
      </c>
      <c r="F232" s="7">
        <v>96</v>
      </c>
      <c r="G232" s="7">
        <v>305</v>
      </c>
      <c r="H232" s="7">
        <v>12</v>
      </c>
      <c r="I232" s="7">
        <v>95</v>
      </c>
      <c r="J232" s="7">
        <v>602</v>
      </c>
      <c r="K232" s="7">
        <v>50</v>
      </c>
      <c r="L232" s="7">
        <v>92</v>
      </c>
    </row>
    <row r="233" spans="1:12" x14ac:dyDescent="0.2">
      <c r="A233" s="18" t="s">
        <v>28</v>
      </c>
      <c r="B233" s="7">
        <v>2243</v>
      </c>
      <c r="C233" s="7">
        <v>75</v>
      </c>
      <c r="D233" s="7">
        <v>237</v>
      </c>
      <c r="E233" s="7">
        <v>14</v>
      </c>
      <c r="F233" s="7">
        <v>94</v>
      </c>
      <c r="G233" s="7">
        <v>270</v>
      </c>
      <c r="H233" s="7">
        <v>9</v>
      </c>
      <c r="I233" s="7">
        <v>96</v>
      </c>
      <c r="J233" s="7">
        <v>583</v>
      </c>
      <c r="K233" s="7">
        <v>39</v>
      </c>
      <c r="L233" s="7">
        <v>93</v>
      </c>
    </row>
    <row r="234" spans="1:12" x14ac:dyDescent="0.2">
      <c r="A234" s="18" t="s">
        <v>29</v>
      </c>
      <c r="B234" s="7">
        <v>4218</v>
      </c>
      <c r="C234" s="7">
        <v>136</v>
      </c>
      <c r="D234" s="7">
        <v>269</v>
      </c>
      <c r="E234" s="7">
        <v>20</v>
      </c>
      <c r="F234" s="7">
        <v>91</v>
      </c>
      <c r="G234" s="7">
        <v>265</v>
      </c>
      <c r="H234" s="7">
        <v>16</v>
      </c>
      <c r="I234" s="7">
        <v>93</v>
      </c>
      <c r="J234" s="7">
        <v>671</v>
      </c>
      <c r="K234" s="7">
        <v>87</v>
      </c>
      <c r="L234" s="7">
        <v>88</v>
      </c>
    </row>
    <row r="235" spans="1:12" x14ac:dyDescent="0.2">
      <c r="A235" s="18" t="s">
        <v>30</v>
      </c>
      <c r="B235" s="7">
        <v>4666</v>
      </c>
      <c r="C235" s="7">
        <v>156</v>
      </c>
      <c r="D235" s="7">
        <v>372</v>
      </c>
      <c r="E235" s="7">
        <v>32</v>
      </c>
      <c r="F235" s="7">
        <v>87</v>
      </c>
      <c r="G235" s="7">
        <v>327</v>
      </c>
      <c r="H235" s="7">
        <v>21</v>
      </c>
      <c r="I235" s="7">
        <v>93</v>
      </c>
      <c r="J235" s="7">
        <v>663</v>
      </c>
      <c r="K235" s="7">
        <v>75</v>
      </c>
      <c r="L235" s="7">
        <v>87</v>
      </c>
    </row>
    <row r="236" spans="1:12" ht="13.5" thickBot="1" x14ac:dyDescent="0.25">
      <c r="A236" s="18" t="s">
        <v>31</v>
      </c>
      <c r="B236" s="7">
        <v>2734</v>
      </c>
      <c r="C236" s="7">
        <v>88</v>
      </c>
      <c r="D236" s="7">
        <v>206</v>
      </c>
      <c r="E236" s="7">
        <v>49</v>
      </c>
      <c r="F236" s="7">
        <v>69</v>
      </c>
      <c r="G236" s="7">
        <v>205</v>
      </c>
      <c r="H236" s="7">
        <v>40</v>
      </c>
      <c r="I236" s="7">
        <v>78</v>
      </c>
      <c r="J236" s="7">
        <v>507</v>
      </c>
      <c r="K236" s="7">
        <v>133</v>
      </c>
      <c r="L236" s="7">
        <v>71</v>
      </c>
    </row>
    <row r="237" spans="1:12" ht="13.5" thickTop="1" x14ac:dyDescent="0.2">
      <c r="A237" s="19" t="s">
        <v>72</v>
      </c>
      <c r="B237" s="9">
        <f t="shared" ref="B237:J237" si="24">SUM(B225:B236)</f>
        <v>38677</v>
      </c>
      <c r="C237" s="9">
        <f t="shared" si="24"/>
        <v>1266</v>
      </c>
      <c r="D237" s="9">
        <f t="shared" si="24"/>
        <v>3910</v>
      </c>
      <c r="E237" s="9">
        <f>SUM(E225:E236)</f>
        <v>297</v>
      </c>
      <c r="F237" s="9">
        <f>SUM(F225:F236)</f>
        <v>1071</v>
      </c>
      <c r="G237" s="9">
        <f>SUM(G225:G236)</f>
        <v>3657</v>
      </c>
      <c r="H237" s="9">
        <f>SUM(H225:H236)</f>
        <v>233</v>
      </c>
      <c r="I237" s="9">
        <f>SUM(I225:I236)</f>
        <v>1113</v>
      </c>
      <c r="J237" s="9">
        <f t="shared" si="24"/>
        <v>8173</v>
      </c>
      <c r="K237" s="9">
        <f>SUM(K225:K236)</f>
        <v>885</v>
      </c>
      <c r="L237" s="9">
        <f>SUM(L225:L236)</f>
        <v>1059</v>
      </c>
    </row>
    <row r="238" spans="1:12" ht="13.5" thickBot="1" x14ac:dyDescent="0.25">
      <c r="A238" s="20" t="s">
        <v>73</v>
      </c>
      <c r="B238" s="11">
        <f>AVERAGE(B225:B236)</f>
        <v>3223.0833333333335</v>
      </c>
      <c r="C238" s="31">
        <f t="shared" ref="C238:J238" si="25">AVERAGE(C225:C236)</f>
        <v>105.5</v>
      </c>
      <c r="D238" s="11">
        <f t="shared" si="25"/>
        <v>325.83333333333331</v>
      </c>
      <c r="E238" s="11">
        <f>AVERAGE(E225:E236)</f>
        <v>24.75</v>
      </c>
      <c r="F238" s="11">
        <f>AVERAGE(F225:F236)</f>
        <v>89.25</v>
      </c>
      <c r="G238" s="11">
        <f>AVERAGE(G225:G236)</f>
        <v>304.75</v>
      </c>
      <c r="H238" s="11">
        <f>AVERAGE(H225:H236)</f>
        <v>19.416666666666668</v>
      </c>
      <c r="I238" s="11">
        <f>AVERAGE(I225:I236)</f>
        <v>92.75</v>
      </c>
      <c r="J238" s="11">
        <f t="shared" si="25"/>
        <v>681.08333333333337</v>
      </c>
      <c r="K238" s="11">
        <f>AVERAGE(K225:K236)</f>
        <v>73.75</v>
      </c>
      <c r="L238" s="11">
        <f>AVERAGE(L225:L236)</f>
        <v>88.25</v>
      </c>
    </row>
    <row r="239" spans="1:12" ht="13.5" thickTop="1" x14ac:dyDescent="0.2"/>
    <row r="240" spans="1:12" ht="13.5" thickBot="1" x14ac:dyDescent="0.25"/>
    <row r="241" spans="1:12" ht="13.5" thickTop="1" x14ac:dyDescent="0.2">
      <c r="A241" s="40" t="s">
        <v>6</v>
      </c>
      <c r="B241" s="22" t="s">
        <v>7</v>
      </c>
      <c r="C241" s="22" t="s">
        <v>7</v>
      </c>
      <c r="D241" s="22" t="s">
        <v>8</v>
      </c>
      <c r="E241" s="22" t="s">
        <v>9</v>
      </c>
      <c r="F241" s="32" t="s">
        <v>3</v>
      </c>
      <c r="G241" s="22" t="s">
        <v>10</v>
      </c>
      <c r="H241" s="22" t="s">
        <v>11</v>
      </c>
      <c r="I241" s="32" t="s">
        <v>4</v>
      </c>
      <c r="J241" s="22" t="s">
        <v>12</v>
      </c>
      <c r="K241" s="22" t="s">
        <v>13</v>
      </c>
      <c r="L241" s="32" t="s">
        <v>14</v>
      </c>
    </row>
    <row r="242" spans="1:12" ht="13.5" thickBot="1" x14ac:dyDescent="0.25">
      <c r="A242" s="36" t="s">
        <v>74</v>
      </c>
      <c r="B242" s="25" t="s">
        <v>16</v>
      </c>
      <c r="C242" s="26" t="s">
        <v>17</v>
      </c>
      <c r="D242" s="25" t="s">
        <v>40</v>
      </c>
      <c r="E242" s="25" t="s">
        <v>40</v>
      </c>
      <c r="F242" s="33" t="s">
        <v>53</v>
      </c>
      <c r="G242" s="25" t="s">
        <v>40</v>
      </c>
      <c r="H242" s="25" t="s">
        <v>40</v>
      </c>
      <c r="I242" s="33" t="s">
        <v>53</v>
      </c>
      <c r="J242" s="25" t="s">
        <v>40</v>
      </c>
      <c r="K242" s="25" t="s">
        <v>40</v>
      </c>
      <c r="L242" s="33" t="s">
        <v>53</v>
      </c>
    </row>
    <row r="243" spans="1:12" ht="13.5" thickTop="1" x14ac:dyDescent="0.2">
      <c r="A243" s="18" t="s">
        <v>20</v>
      </c>
      <c r="B243" s="7">
        <v>2826</v>
      </c>
      <c r="C243" s="7">
        <v>91</v>
      </c>
      <c r="D243" s="7">
        <v>255</v>
      </c>
      <c r="E243" s="7">
        <v>75</v>
      </c>
      <c r="F243" s="7">
        <v>72</v>
      </c>
      <c r="G243" s="7">
        <v>249</v>
      </c>
      <c r="H243" s="7">
        <v>27</v>
      </c>
      <c r="I243" s="7">
        <v>89</v>
      </c>
      <c r="J243" s="7">
        <v>560</v>
      </c>
      <c r="K243" s="7">
        <v>102</v>
      </c>
      <c r="L243" s="7">
        <v>82</v>
      </c>
    </row>
    <row r="244" spans="1:12" x14ac:dyDescent="0.2">
      <c r="A244" s="18" t="s">
        <v>21</v>
      </c>
      <c r="B244" s="7">
        <v>1770</v>
      </c>
      <c r="C244" s="7">
        <v>63</v>
      </c>
      <c r="D244" s="7">
        <v>262</v>
      </c>
      <c r="E244" s="7">
        <v>25</v>
      </c>
      <c r="F244" s="7">
        <v>90</v>
      </c>
      <c r="G244" s="7">
        <v>355</v>
      </c>
      <c r="H244" s="7">
        <v>17</v>
      </c>
      <c r="I244" s="7">
        <v>95</v>
      </c>
      <c r="J244" s="7">
        <v>838</v>
      </c>
      <c r="K244" s="7">
        <v>63</v>
      </c>
      <c r="L244" s="7">
        <v>92</v>
      </c>
    </row>
    <row r="245" spans="1:12" x14ac:dyDescent="0.2">
      <c r="A245" s="18" t="s">
        <v>36</v>
      </c>
      <c r="B245" s="7">
        <v>1733</v>
      </c>
      <c r="C245" s="7">
        <v>56</v>
      </c>
      <c r="D245" s="7">
        <v>281</v>
      </c>
      <c r="E245" s="7">
        <v>37</v>
      </c>
      <c r="F245" s="7">
        <v>85</v>
      </c>
      <c r="G245" s="7">
        <v>387</v>
      </c>
      <c r="H245" s="7">
        <v>16</v>
      </c>
      <c r="I245" s="7">
        <v>95</v>
      </c>
      <c r="J245" s="7">
        <v>879</v>
      </c>
      <c r="K245" s="7">
        <v>86</v>
      </c>
      <c r="L245" s="7">
        <v>90</v>
      </c>
    </row>
    <row r="246" spans="1:12" x14ac:dyDescent="0.2">
      <c r="A246" s="18" t="s">
        <v>23</v>
      </c>
      <c r="B246" s="7">
        <v>1896</v>
      </c>
      <c r="C246" s="7">
        <v>63</v>
      </c>
      <c r="D246" s="7">
        <v>283</v>
      </c>
      <c r="E246" s="7">
        <v>73</v>
      </c>
      <c r="F246" s="7">
        <v>76</v>
      </c>
      <c r="G246" s="7">
        <v>500</v>
      </c>
      <c r="H246" s="7">
        <v>30</v>
      </c>
      <c r="I246" s="7">
        <v>94</v>
      </c>
      <c r="J246" s="7">
        <v>923</v>
      </c>
      <c r="K246" s="7">
        <v>102</v>
      </c>
      <c r="L246" s="7">
        <v>90</v>
      </c>
    </row>
    <row r="247" spans="1:12" x14ac:dyDescent="0.2">
      <c r="A247" s="18" t="s">
        <v>24</v>
      </c>
      <c r="B247" s="7">
        <v>2915</v>
      </c>
      <c r="C247" s="7">
        <v>94</v>
      </c>
      <c r="D247" s="7">
        <v>308</v>
      </c>
      <c r="E247" s="7">
        <v>38</v>
      </c>
      <c r="F247" s="7">
        <v>80</v>
      </c>
      <c r="G247" s="7">
        <v>371</v>
      </c>
      <c r="H247" s="7">
        <v>25</v>
      </c>
      <c r="I247" s="7">
        <v>92</v>
      </c>
      <c r="J247" s="7">
        <v>642</v>
      </c>
      <c r="K247" s="7">
        <v>92</v>
      </c>
      <c r="L247" s="7">
        <v>83</v>
      </c>
    </row>
    <row r="248" spans="1:12" x14ac:dyDescent="0.2">
      <c r="A248" s="18" t="s">
        <v>25</v>
      </c>
      <c r="B248" s="7">
        <v>1932</v>
      </c>
      <c r="C248" s="7">
        <v>64</v>
      </c>
      <c r="D248" s="7">
        <v>227</v>
      </c>
      <c r="E248" s="7">
        <v>26</v>
      </c>
      <c r="F248" s="7">
        <v>87</v>
      </c>
      <c r="G248" s="7">
        <v>325</v>
      </c>
      <c r="H248" s="7">
        <v>17</v>
      </c>
      <c r="I248" s="7">
        <v>95</v>
      </c>
      <c r="J248" s="7">
        <v>633</v>
      </c>
      <c r="K248" s="7">
        <v>72</v>
      </c>
      <c r="L248" s="7">
        <v>88</v>
      </c>
    </row>
    <row r="249" spans="1:12" x14ac:dyDescent="0.2">
      <c r="A249" s="18" t="s">
        <v>26</v>
      </c>
      <c r="B249" s="7">
        <v>2397</v>
      </c>
      <c r="C249" s="7">
        <v>77</v>
      </c>
      <c r="D249" s="7">
        <v>738</v>
      </c>
      <c r="E249" s="7">
        <v>18</v>
      </c>
      <c r="F249" s="7">
        <v>98</v>
      </c>
      <c r="G249" s="7">
        <v>485</v>
      </c>
      <c r="H249" s="7">
        <v>9</v>
      </c>
      <c r="I249" s="7">
        <v>98</v>
      </c>
      <c r="J249" s="7">
        <v>1071</v>
      </c>
      <c r="K249" s="7">
        <v>48</v>
      </c>
      <c r="L249" s="7">
        <v>95</v>
      </c>
    </row>
    <row r="250" spans="1:12" x14ac:dyDescent="0.2">
      <c r="A250" s="18" t="s">
        <v>27</v>
      </c>
      <c r="B250" s="7">
        <v>3258</v>
      </c>
      <c r="C250" s="7">
        <v>105</v>
      </c>
      <c r="D250" s="7">
        <v>344</v>
      </c>
      <c r="E250" s="7">
        <v>21</v>
      </c>
      <c r="F250" s="7">
        <v>93</v>
      </c>
      <c r="G250" s="7">
        <v>496</v>
      </c>
      <c r="H250" s="7">
        <v>13</v>
      </c>
      <c r="I250" s="7">
        <v>97</v>
      </c>
      <c r="J250" s="7">
        <v>956</v>
      </c>
      <c r="K250" s="7">
        <v>57</v>
      </c>
      <c r="L250" s="7">
        <v>93</v>
      </c>
    </row>
    <row r="251" spans="1:12" x14ac:dyDescent="0.2">
      <c r="A251" s="18" t="s">
        <v>28</v>
      </c>
      <c r="B251" s="7">
        <v>2026</v>
      </c>
      <c r="C251" s="7">
        <v>68</v>
      </c>
      <c r="D251" s="7">
        <v>332</v>
      </c>
      <c r="E251" s="7">
        <v>13</v>
      </c>
      <c r="F251" s="7">
        <v>95</v>
      </c>
      <c r="G251" s="7">
        <v>331</v>
      </c>
      <c r="H251" s="7">
        <v>7</v>
      </c>
      <c r="I251" s="7">
        <v>98</v>
      </c>
      <c r="J251" s="7">
        <v>707</v>
      </c>
      <c r="K251" s="7">
        <v>45</v>
      </c>
      <c r="L251" s="7">
        <v>93</v>
      </c>
    </row>
    <row r="252" spans="1:12" x14ac:dyDescent="0.2">
      <c r="A252" s="18" t="s">
        <v>29</v>
      </c>
      <c r="B252" s="7">
        <v>2579</v>
      </c>
      <c r="C252" s="7">
        <v>83</v>
      </c>
      <c r="D252" s="7">
        <v>566</v>
      </c>
      <c r="E252" s="7">
        <v>14</v>
      </c>
      <c r="F252" s="7">
        <v>96</v>
      </c>
      <c r="G252" s="7">
        <v>279</v>
      </c>
      <c r="H252" s="7">
        <v>9</v>
      </c>
      <c r="I252" s="7">
        <v>97</v>
      </c>
      <c r="J252" s="7">
        <v>801</v>
      </c>
      <c r="K252" s="7">
        <v>39</v>
      </c>
      <c r="L252" s="7">
        <v>95</v>
      </c>
    </row>
    <row r="253" spans="1:12" x14ac:dyDescent="0.2">
      <c r="A253" s="18" t="s">
        <v>30</v>
      </c>
      <c r="B253" s="7">
        <v>2714</v>
      </c>
      <c r="C253" s="7">
        <v>90</v>
      </c>
      <c r="D253" s="7">
        <v>353</v>
      </c>
      <c r="E253" s="7">
        <v>25</v>
      </c>
      <c r="F253" s="7">
        <v>92</v>
      </c>
      <c r="G253" s="7">
        <v>241</v>
      </c>
      <c r="H253" s="7">
        <v>11</v>
      </c>
      <c r="I253" s="7">
        <v>95</v>
      </c>
      <c r="J253" s="7">
        <v>688</v>
      </c>
      <c r="K253" s="7">
        <v>35</v>
      </c>
      <c r="L253" s="7">
        <v>95</v>
      </c>
    </row>
    <row r="254" spans="1:12" ht="13.5" thickBot="1" x14ac:dyDescent="0.25">
      <c r="A254" s="18" t="s">
        <v>31</v>
      </c>
      <c r="B254" s="7">
        <v>2013</v>
      </c>
      <c r="C254" s="7">
        <v>65</v>
      </c>
      <c r="D254" s="7">
        <v>358</v>
      </c>
      <c r="E254" s="7">
        <v>46</v>
      </c>
      <c r="F254" s="7">
        <v>77</v>
      </c>
      <c r="G254" s="7">
        <v>339</v>
      </c>
      <c r="H254" s="7">
        <v>16</v>
      </c>
      <c r="I254" s="7">
        <v>95</v>
      </c>
      <c r="J254" s="7">
        <v>789</v>
      </c>
      <c r="K254" s="7">
        <v>56</v>
      </c>
      <c r="L254" s="7">
        <v>92</v>
      </c>
    </row>
    <row r="255" spans="1:12" ht="13.5" thickTop="1" x14ac:dyDescent="0.2">
      <c r="A255" s="19" t="s">
        <v>75</v>
      </c>
      <c r="B255" s="9">
        <f>SUM(B243:B254)</f>
        <v>28059</v>
      </c>
      <c r="C255" s="9">
        <f>SUM(C243:C254)</f>
        <v>919</v>
      </c>
      <c r="D255" s="9"/>
      <c r="E255" s="9"/>
      <c r="F255" s="9"/>
      <c r="G255" s="9"/>
      <c r="H255" s="9"/>
      <c r="I255" s="9"/>
      <c r="J255" s="9"/>
      <c r="K255" s="9"/>
      <c r="L255" s="9"/>
    </row>
    <row r="256" spans="1:12" ht="13.5" thickBot="1" x14ac:dyDescent="0.25">
      <c r="A256" s="20" t="s">
        <v>76</v>
      </c>
      <c r="B256" s="11">
        <f>AVERAGE(B243:B254)</f>
        <v>2338.25</v>
      </c>
      <c r="C256" s="31">
        <f t="shared" ref="C256:J256" si="26">AVERAGE(C243:C254)</f>
        <v>76.583333333333329</v>
      </c>
      <c r="D256" s="11">
        <f t="shared" si="26"/>
        <v>358.91666666666669</v>
      </c>
      <c r="E256" s="11">
        <f>AVERAGE(E243:E254)</f>
        <v>34.25</v>
      </c>
      <c r="F256" s="11">
        <f>AVERAGE(F243:F254)</f>
        <v>86.75</v>
      </c>
      <c r="G256" s="11">
        <f>AVERAGE(G243:G254)</f>
        <v>363.16666666666669</v>
      </c>
      <c r="H256" s="11">
        <f>AVERAGE(H243:H254)</f>
        <v>16.416666666666668</v>
      </c>
      <c r="I256" s="11">
        <f>AVERAGE(I243:I254)</f>
        <v>95</v>
      </c>
      <c r="J256" s="11">
        <f t="shared" si="26"/>
        <v>790.58333333333337</v>
      </c>
      <c r="K256" s="11">
        <f>AVERAGE(K243:K254)</f>
        <v>66.416666666666671</v>
      </c>
      <c r="L256" s="11">
        <f>AVERAGE(L243:L254)</f>
        <v>90.666666666666671</v>
      </c>
    </row>
    <row r="257" spans="1:17" ht="13.5" thickTop="1" x14ac:dyDescent="0.2"/>
    <row r="258" spans="1:17" ht="13.5" thickBot="1" x14ac:dyDescent="0.25"/>
    <row r="259" spans="1:17" ht="13.5" thickTop="1" x14ac:dyDescent="0.2">
      <c r="A259" s="40" t="s">
        <v>6</v>
      </c>
      <c r="B259" s="22" t="s">
        <v>7</v>
      </c>
      <c r="C259" s="22" t="s">
        <v>7</v>
      </c>
      <c r="D259" s="22" t="s">
        <v>8</v>
      </c>
      <c r="E259" s="22" t="s">
        <v>9</v>
      </c>
      <c r="F259" s="32" t="s">
        <v>3</v>
      </c>
      <c r="G259" s="22" t="s">
        <v>10</v>
      </c>
      <c r="H259" s="22" t="s">
        <v>11</v>
      </c>
      <c r="I259" s="32" t="s">
        <v>4</v>
      </c>
      <c r="J259" s="22" t="s">
        <v>12</v>
      </c>
      <c r="K259" s="22" t="s">
        <v>13</v>
      </c>
      <c r="L259" s="32" t="s">
        <v>14</v>
      </c>
      <c r="M259" s="41" t="s">
        <v>77</v>
      </c>
      <c r="N259" s="42" t="s">
        <v>78</v>
      </c>
      <c r="O259" s="43" t="s">
        <v>79</v>
      </c>
      <c r="P259" s="44" t="s">
        <v>77</v>
      </c>
      <c r="Q259" s="43" t="s">
        <v>77</v>
      </c>
    </row>
    <row r="260" spans="1:17" ht="13.5" thickBot="1" x14ac:dyDescent="0.25">
      <c r="A260" s="36" t="s">
        <v>80</v>
      </c>
      <c r="B260" s="25" t="s">
        <v>16</v>
      </c>
      <c r="C260" s="26" t="s">
        <v>17</v>
      </c>
      <c r="D260" s="25" t="s">
        <v>40</v>
      </c>
      <c r="E260" s="25" t="s">
        <v>40</v>
      </c>
      <c r="F260" s="33" t="s">
        <v>53</v>
      </c>
      <c r="G260" s="25" t="s">
        <v>40</v>
      </c>
      <c r="H260" s="25" t="s">
        <v>40</v>
      </c>
      <c r="I260" s="33" t="s">
        <v>53</v>
      </c>
      <c r="J260" s="25" t="s">
        <v>40</v>
      </c>
      <c r="K260" s="25" t="s">
        <v>40</v>
      </c>
      <c r="L260" s="33" t="s">
        <v>53</v>
      </c>
      <c r="M260" s="45" t="s">
        <v>7</v>
      </c>
      <c r="N260" s="46" t="s">
        <v>81</v>
      </c>
      <c r="O260" s="47" t="s">
        <v>82</v>
      </c>
      <c r="P260" s="48" t="s">
        <v>83</v>
      </c>
      <c r="Q260" s="47" t="s">
        <v>84</v>
      </c>
    </row>
    <row r="261" spans="1:17" ht="13.5" thickTop="1" x14ac:dyDescent="0.2">
      <c r="A261" s="18" t="s">
        <v>20</v>
      </c>
      <c r="B261" s="7">
        <v>2101</v>
      </c>
      <c r="C261" s="7">
        <v>68</v>
      </c>
      <c r="D261" s="7">
        <v>260</v>
      </c>
      <c r="E261" s="7">
        <v>32</v>
      </c>
      <c r="F261" s="7">
        <v>86</v>
      </c>
      <c r="G261" s="7">
        <v>308</v>
      </c>
      <c r="H261" s="7">
        <v>24</v>
      </c>
      <c r="I261" s="7">
        <v>92</v>
      </c>
      <c r="J261" s="7">
        <v>825</v>
      </c>
      <c r="K261" s="7">
        <v>75</v>
      </c>
      <c r="L261" s="7">
        <v>90</v>
      </c>
      <c r="M261" s="49">
        <f>C261/$C$2</f>
        <v>0.50370370370370365</v>
      </c>
      <c r="N261" s="50">
        <f>(C261*D261)/1000</f>
        <v>17.68</v>
      </c>
      <c r="O261" s="51">
        <f>(N261)/$E$3</f>
        <v>0.36378600823045265</v>
      </c>
      <c r="P261" s="52">
        <f>(C261*G261)/1000</f>
        <v>20.943999999999999</v>
      </c>
      <c r="Q261" s="51">
        <f>(P261)/$G$3</f>
        <v>0.41391304347826086</v>
      </c>
    </row>
    <row r="262" spans="1:17" x14ac:dyDescent="0.2">
      <c r="A262" s="18" t="s">
        <v>21</v>
      </c>
      <c r="B262" s="7">
        <v>1511</v>
      </c>
      <c r="C262" s="7">
        <v>54</v>
      </c>
      <c r="D262" s="7">
        <v>272</v>
      </c>
      <c r="E262" s="7">
        <v>20</v>
      </c>
      <c r="F262" s="7">
        <v>90</v>
      </c>
      <c r="G262" s="7">
        <v>310</v>
      </c>
      <c r="H262" s="7">
        <v>10</v>
      </c>
      <c r="I262" s="7">
        <v>97</v>
      </c>
      <c r="J262" s="7">
        <v>789</v>
      </c>
      <c r="K262" s="7">
        <v>55</v>
      </c>
      <c r="L262" s="7">
        <v>92</v>
      </c>
      <c r="M262" s="49">
        <f>C262/$C$2</f>
        <v>0.4</v>
      </c>
      <c r="N262" s="50">
        <f>(C262*D262)/1000</f>
        <v>14.688000000000001</v>
      </c>
      <c r="O262" s="51">
        <f t="shared" ref="O262:O274" si="27">(N262)/$E$3</f>
        <v>0.30222222222222223</v>
      </c>
      <c r="P262" s="52">
        <f>(C262*G262)/1000</f>
        <v>16.739999999999998</v>
      </c>
      <c r="Q262" s="51">
        <f t="shared" ref="Q262:Q274" si="28">(P262)/$G$3</f>
        <v>0.33083003952569168</v>
      </c>
    </row>
    <row r="263" spans="1:17" x14ac:dyDescent="0.2">
      <c r="A263" s="18" t="s">
        <v>36</v>
      </c>
      <c r="B263" s="7">
        <v>2852</v>
      </c>
      <c r="C263" s="7">
        <v>92</v>
      </c>
      <c r="D263" s="7">
        <v>391</v>
      </c>
      <c r="E263" s="7">
        <v>20</v>
      </c>
      <c r="F263" s="7">
        <v>92</v>
      </c>
      <c r="G263" s="7">
        <v>297</v>
      </c>
      <c r="H263" s="7">
        <v>15</v>
      </c>
      <c r="I263" s="7">
        <v>94</v>
      </c>
      <c r="J263" s="7">
        <v>767</v>
      </c>
      <c r="K263" s="7">
        <v>59</v>
      </c>
      <c r="L263" s="7">
        <v>92</v>
      </c>
      <c r="M263" s="49">
        <f>C263/$C$2</f>
        <v>0.68148148148148147</v>
      </c>
      <c r="N263" s="50">
        <f>(C263*D263)/1000</f>
        <v>35.972000000000001</v>
      </c>
      <c r="O263" s="51">
        <f t="shared" si="27"/>
        <v>0.7401646090534979</v>
      </c>
      <c r="P263" s="52">
        <f>(C263*G263)/1000</f>
        <v>27.324000000000002</v>
      </c>
      <c r="Q263" s="51">
        <f t="shared" si="28"/>
        <v>0.54</v>
      </c>
    </row>
    <row r="264" spans="1:17" x14ac:dyDescent="0.2">
      <c r="A264" s="18" t="s">
        <v>23</v>
      </c>
      <c r="B264" s="7">
        <v>1955</v>
      </c>
      <c r="C264" s="7">
        <v>65</v>
      </c>
      <c r="D264" s="7">
        <v>359</v>
      </c>
      <c r="E264" s="7">
        <v>28</v>
      </c>
      <c r="F264" s="7">
        <v>91</v>
      </c>
      <c r="G264" s="7">
        <v>352</v>
      </c>
      <c r="H264" s="7">
        <v>19</v>
      </c>
      <c r="I264" s="7">
        <v>94</v>
      </c>
      <c r="J264" s="7">
        <v>910</v>
      </c>
      <c r="K264" s="7">
        <v>91</v>
      </c>
      <c r="L264" s="7">
        <v>90</v>
      </c>
      <c r="M264" s="49">
        <f>C264/$C$2</f>
        <v>0.48148148148148145</v>
      </c>
      <c r="N264" s="50">
        <f>(C264*D264)/1000</f>
        <v>23.335000000000001</v>
      </c>
      <c r="O264" s="51">
        <f t="shared" si="27"/>
        <v>0.48014403292181068</v>
      </c>
      <c r="P264" s="52">
        <f>(C264*G264)/1000</f>
        <v>22.88</v>
      </c>
      <c r="Q264" s="51">
        <f t="shared" si="28"/>
        <v>0.4521739130434782</v>
      </c>
    </row>
    <row r="265" spans="1:17" x14ac:dyDescent="0.2">
      <c r="A265" s="18" t="s">
        <v>24</v>
      </c>
      <c r="B265" s="7">
        <v>3288</v>
      </c>
      <c r="C265" s="7">
        <v>106</v>
      </c>
      <c r="D265" s="7">
        <v>156</v>
      </c>
      <c r="E265" s="7">
        <v>18</v>
      </c>
      <c r="F265" s="7">
        <v>88</v>
      </c>
      <c r="G265" s="7">
        <v>349</v>
      </c>
      <c r="H265" s="7">
        <v>17</v>
      </c>
      <c r="I265" s="7">
        <v>95</v>
      </c>
      <c r="J265" s="7">
        <v>636</v>
      </c>
      <c r="K265" s="7">
        <v>57</v>
      </c>
      <c r="L265" s="7">
        <v>91</v>
      </c>
      <c r="M265" s="49">
        <f>C265/$C$2</f>
        <v>0.78518518518518521</v>
      </c>
      <c r="N265" s="50">
        <f>(C265*D265)/1000</f>
        <v>16.536000000000001</v>
      </c>
      <c r="O265" s="51">
        <f t="shared" si="27"/>
        <v>0.34024691358024695</v>
      </c>
      <c r="P265" s="52">
        <f>(C265*G265)/1000</f>
        <v>36.994</v>
      </c>
      <c r="Q265" s="51">
        <f t="shared" si="28"/>
        <v>0.73110671936758886</v>
      </c>
    </row>
    <row r="266" spans="1:17" x14ac:dyDescent="0.2">
      <c r="A266" s="18" t="s">
        <v>25</v>
      </c>
      <c r="B266" s="7">
        <v>2575</v>
      </c>
      <c r="C266" s="7">
        <v>86</v>
      </c>
      <c r="D266" s="7">
        <v>255</v>
      </c>
      <c r="E266" s="7">
        <v>15</v>
      </c>
      <c r="F266" s="7">
        <v>94</v>
      </c>
      <c r="G266" s="7">
        <v>241</v>
      </c>
      <c r="H266" s="7">
        <v>11</v>
      </c>
      <c r="I266" s="7">
        <v>95</v>
      </c>
      <c r="J266" s="7">
        <v>737</v>
      </c>
      <c r="K266" s="7">
        <v>53</v>
      </c>
      <c r="L266" s="7">
        <v>93</v>
      </c>
      <c r="M266" s="49">
        <f>C266/$C$2</f>
        <v>0.63703703703703707</v>
      </c>
      <c r="N266" s="50">
        <f>(C266*D266)/1000</f>
        <v>21.93</v>
      </c>
      <c r="O266" s="51">
        <f t="shared" si="27"/>
        <v>0.45123456790123456</v>
      </c>
      <c r="P266" s="52">
        <f>(C266*G266)/1000</f>
        <v>20.725999999999999</v>
      </c>
      <c r="Q266" s="51">
        <f t="shared" si="28"/>
        <v>0.40960474308300393</v>
      </c>
    </row>
    <row r="267" spans="1:17" x14ac:dyDescent="0.2">
      <c r="A267" s="18" t="s">
        <v>26</v>
      </c>
      <c r="B267" s="7">
        <v>2666</v>
      </c>
      <c r="C267" s="7">
        <v>86</v>
      </c>
      <c r="D267" s="7">
        <v>234</v>
      </c>
      <c r="E267" s="7">
        <v>25</v>
      </c>
      <c r="F267" s="7">
        <v>86</v>
      </c>
      <c r="G267" s="7">
        <v>247</v>
      </c>
      <c r="H267" s="7">
        <v>10</v>
      </c>
      <c r="I267" s="7">
        <v>95</v>
      </c>
      <c r="J267" s="7">
        <v>626</v>
      </c>
      <c r="K267" s="7">
        <v>51</v>
      </c>
      <c r="L267" s="7">
        <v>90</v>
      </c>
      <c r="M267" s="49">
        <f>C267/$C$2</f>
        <v>0.63703703703703707</v>
      </c>
      <c r="N267" s="50">
        <f>(C267*D267)/1000</f>
        <v>20.123999999999999</v>
      </c>
      <c r="O267" s="51">
        <f t="shared" si="27"/>
        <v>0.41407407407407404</v>
      </c>
      <c r="P267" s="52">
        <f>(C267*G267)/1000</f>
        <v>21.242000000000001</v>
      </c>
      <c r="Q267" s="51">
        <f t="shared" si="28"/>
        <v>0.41980237154150196</v>
      </c>
    </row>
    <row r="268" spans="1:17" x14ac:dyDescent="0.2">
      <c r="A268" s="18" t="s">
        <v>27</v>
      </c>
      <c r="B268" s="7">
        <v>2826</v>
      </c>
      <c r="C268" s="7">
        <v>91</v>
      </c>
      <c r="D268" s="7">
        <v>221</v>
      </c>
      <c r="E268" s="7">
        <v>18</v>
      </c>
      <c r="F268" s="7">
        <v>91</v>
      </c>
      <c r="G268" s="7">
        <v>248</v>
      </c>
      <c r="H268" s="7">
        <v>7</v>
      </c>
      <c r="I268" s="7">
        <v>97</v>
      </c>
      <c r="J268" s="7">
        <v>704</v>
      </c>
      <c r="K268" s="7">
        <v>41</v>
      </c>
      <c r="L268" s="7">
        <v>94</v>
      </c>
      <c r="M268" s="49">
        <f>C268/$C$2</f>
        <v>0.67407407407407405</v>
      </c>
      <c r="N268" s="50">
        <f>(C268*D268)/1000</f>
        <v>20.111000000000001</v>
      </c>
      <c r="O268" s="51">
        <f t="shared" si="27"/>
        <v>0.41380658436213991</v>
      </c>
      <c r="P268" s="52">
        <f>(C268*G268)/1000</f>
        <v>22.568000000000001</v>
      </c>
      <c r="Q268" s="51">
        <f t="shared" si="28"/>
        <v>0.44600790513833993</v>
      </c>
    </row>
    <row r="269" spans="1:17" x14ac:dyDescent="0.2">
      <c r="A269" s="18" t="s">
        <v>28</v>
      </c>
      <c r="B269" s="7">
        <v>3118</v>
      </c>
      <c r="C269" s="7">
        <v>104</v>
      </c>
      <c r="D269" s="7">
        <v>213</v>
      </c>
      <c r="E269" s="7">
        <v>16</v>
      </c>
      <c r="F269" s="7">
        <v>93</v>
      </c>
      <c r="G269" s="7">
        <v>220</v>
      </c>
      <c r="H269" s="7">
        <v>5</v>
      </c>
      <c r="I269" s="7">
        <v>98</v>
      </c>
      <c r="J269" s="7">
        <v>631</v>
      </c>
      <c r="K269" s="7">
        <v>39</v>
      </c>
      <c r="L269" s="7">
        <v>94</v>
      </c>
      <c r="M269" s="49">
        <f>C269/$C$2</f>
        <v>0.77037037037037037</v>
      </c>
      <c r="N269" s="50">
        <f>(C269*D269)/1000</f>
        <v>22.152000000000001</v>
      </c>
      <c r="O269" s="51">
        <f t="shared" si="27"/>
        <v>0.45580246913580247</v>
      </c>
      <c r="P269" s="52">
        <f>(C269*G269)/1000</f>
        <v>22.88</v>
      </c>
      <c r="Q269" s="51">
        <f t="shared" si="28"/>
        <v>0.4521739130434782</v>
      </c>
    </row>
    <row r="270" spans="1:17" x14ac:dyDescent="0.2">
      <c r="A270" s="18" t="s">
        <v>29</v>
      </c>
      <c r="B270" s="7">
        <v>2347</v>
      </c>
      <c r="C270" s="7">
        <v>76</v>
      </c>
      <c r="D270" s="7">
        <v>177</v>
      </c>
      <c r="E270" s="7">
        <v>13</v>
      </c>
      <c r="F270" s="7">
        <v>91</v>
      </c>
      <c r="G270" s="7">
        <v>241</v>
      </c>
      <c r="H270" s="7">
        <v>12</v>
      </c>
      <c r="I270" s="7">
        <v>94</v>
      </c>
      <c r="J270" s="7">
        <v>513</v>
      </c>
      <c r="K270" s="7">
        <v>45</v>
      </c>
      <c r="L270" s="7">
        <v>89</v>
      </c>
      <c r="M270" s="49">
        <f>C270/$C$2</f>
        <v>0.562962962962963</v>
      </c>
      <c r="N270" s="50">
        <f>(C270*D270)/1000</f>
        <v>13.452</v>
      </c>
      <c r="O270" s="51">
        <f t="shared" si="27"/>
        <v>0.2767901234567901</v>
      </c>
      <c r="P270" s="52">
        <f>(C270*G270)/1000</f>
        <v>18.315999999999999</v>
      </c>
      <c r="Q270" s="51">
        <f t="shared" si="28"/>
        <v>0.36197628458498021</v>
      </c>
    </row>
    <row r="271" spans="1:17" x14ac:dyDescent="0.2">
      <c r="A271" s="18" t="s">
        <v>30</v>
      </c>
      <c r="B271" s="7">
        <v>3024</v>
      </c>
      <c r="C271" s="7">
        <v>101</v>
      </c>
      <c r="D271" s="7">
        <v>159</v>
      </c>
      <c r="E271" s="7">
        <v>19</v>
      </c>
      <c r="F271" s="7">
        <v>88</v>
      </c>
      <c r="G271" s="7">
        <v>269</v>
      </c>
      <c r="H271" s="7">
        <v>16.3</v>
      </c>
      <c r="I271" s="7">
        <v>94</v>
      </c>
      <c r="J271" s="7">
        <v>541</v>
      </c>
      <c r="K271" s="7">
        <v>53</v>
      </c>
      <c r="L271" s="7">
        <v>89</v>
      </c>
      <c r="M271" s="49">
        <f>C271/$C$2</f>
        <v>0.74814814814814812</v>
      </c>
      <c r="N271" s="50">
        <f>(C271*D271)/1000</f>
        <v>16.059000000000001</v>
      </c>
      <c r="O271" s="51">
        <f t="shared" si="27"/>
        <v>0.33043209876543211</v>
      </c>
      <c r="P271" s="52">
        <f>(C271*G271)/1000</f>
        <v>27.169</v>
      </c>
      <c r="Q271" s="51">
        <f t="shared" si="28"/>
        <v>0.53693675889328063</v>
      </c>
    </row>
    <row r="272" spans="1:17" ht="13.5" thickBot="1" x14ac:dyDescent="0.25">
      <c r="A272" s="18" t="s">
        <v>31</v>
      </c>
      <c r="B272" s="7">
        <v>2755</v>
      </c>
      <c r="C272" s="7">
        <v>89</v>
      </c>
      <c r="D272" s="7">
        <v>153</v>
      </c>
      <c r="E272" s="7">
        <v>24</v>
      </c>
      <c r="F272" s="7">
        <v>79</v>
      </c>
      <c r="G272" s="7">
        <v>321</v>
      </c>
      <c r="H272" s="7">
        <v>16</v>
      </c>
      <c r="I272" s="7">
        <v>95</v>
      </c>
      <c r="J272" s="7">
        <v>578</v>
      </c>
      <c r="K272" s="7">
        <v>48</v>
      </c>
      <c r="L272" s="7">
        <v>91</v>
      </c>
      <c r="M272" s="49">
        <f>C272/$C$2</f>
        <v>0.65925925925925921</v>
      </c>
      <c r="N272" s="50">
        <f>(C272*D272)/1000</f>
        <v>13.617000000000001</v>
      </c>
      <c r="O272" s="51">
        <f t="shared" si="27"/>
        <v>0.2801851851851852</v>
      </c>
      <c r="P272" s="52">
        <f>(C272*G272)/1000</f>
        <v>28.568999999999999</v>
      </c>
      <c r="Q272" s="51">
        <f t="shared" si="28"/>
        <v>0.5646047430830039</v>
      </c>
    </row>
    <row r="273" spans="1:17" ht="13.5" thickTop="1" x14ac:dyDescent="0.2">
      <c r="A273" s="19" t="s">
        <v>85</v>
      </c>
      <c r="B273" s="9">
        <f>SUM(B261:B272)</f>
        <v>31018</v>
      </c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53"/>
      <c r="N273" s="54"/>
      <c r="O273" s="55"/>
      <c r="P273" s="56"/>
      <c r="Q273" s="55"/>
    </row>
    <row r="274" spans="1:17" ht="13.5" thickBot="1" x14ac:dyDescent="0.25">
      <c r="A274" s="20" t="s">
        <v>86</v>
      </c>
      <c r="B274" s="11">
        <f>AVERAGE(B261:B272)</f>
        <v>2584.8333333333335</v>
      </c>
      <c r="C274" s="31">
        <f t="shared" ref="C274:J274" si="29">AVERAGE(C261:C272)</f>
        <v>84.833333333333329</v>
      </c>
      <c r="D274" s="11">
        <f t="shared" si="29"/>
        <v>237.5</v>
      </c>
      <c r="E274" s="11">
        <f>AVERAGE(E261:E272)</f>
        <v>20.666666666666668</v>
      </c>
      <c r="F274" s="11">
        <f>AVERAGE(F261:F272)</f>
        <v>89.083333333333329</v>
      </c>
      <c r="G274" s="11">
        <f>AVERAGE(G261:G272)</f>
        <v>283.58333333333331</v>
      </c>
      <c r="H274" s="11">
        <f>AVERAGE(H261:H272)</f>
        <v>13.525</v>
      </c>
      <c r="I274" s="11">
        <f>AVERAGE(I261:I272)</f>
        <v>95</v>
      </c>
      <c r="J274" s="11">
        <f t="shared" si="29"/>
        <v>688.08333333333337</v>
      </c>
      <c r="K274" s="11">
        <f>AVERAGE(K261:K272)</f>
        <v>55.583333333333336</v>
      </c>
      <c r="L274" s="11">
        <f>AVERAGE(L261:L272)</f>
        <v>91.25</v>
      </c>
      <c r="M274" s="57">
        <f>C274/$C$2</f>
        <v>0.62839506172839499</v>
      </c>
      <c r="N274" s="58">
        <f>(C274*D274)/1000</f>
        <v>20.147916666666664</v>
      </c>
      <c r="O274" s="59">
        <f t="shared" si="27"/>
        <v>0.41456618655692723</v>
      </c>
      <c r="P274" s="60">
        <f>(C274*G274)/1000</f>
        <v>24.057319444444442</v>
      </c>
      <c r="Q274" s="59">
        <f t="shared" si="28"/>
        <v>0.4754410957400087</v>
      </c>
    </row>
    <row r="275" spans="1:17" ht="13.5" thickTop="1" x14ac:dyDescent="0.2">
      <c r="C275" s="16"/>
    </row>
    <row r="276" spans="1:17" ht="13.5" thickBot="1" x14ac:dyDescent="0.25"/>
    <row r="277" spans="1:17" ht="13.5" thickTop="1" x14ac:dyDescent="0.2">
      <c r="A277" s="40" t="s">
        <v>6</v>
      </c>
      <c r="B277" s="22" t="s">
        <v>7</v>
      </c>
      <c r="C277" s="22" t="s">
        <v>7</v>
      </c>
      <c r="D277" s="22" t="s">
        <v>8</v>
      </c>
      <c r="E277" s="22" t="s">
        <v>9</v>
      </c>
      <c r="F277" s="32" t="s">
        <v>3</v>
      </c>
      <c r="G277" s="22" t="s">
        <v>10</v>
      </c>
      <c r="H277" s="22" t="s">
        <v>11</v>
      </c>
      <c r="I277" s="32" t="s">
        <v>4</v>
      </c>
      <c r="J277" s="22" t="s">
        <v>12</v>
      </c>
      <c r="K277" s="22" t="s">
        <v>13</v>
      </c>
      <c r="L277" s="32" t="s">
        <v>14</v>
      </c>
      <c r="M277" s="41" t="s">
        <v>77</v>
      </c>
      <c r="N277" s="42" t="s">
        <v>78</v>
      </c>
      <c r="O277" s="43" t="s">
        <v>79</v>
      </c>
      <c r="P277" s="44" t="s">
        <v>77</v>
      </c>
      <c r="Q277" s="43" t="s">
        <v>77</v>
      </c>
    </row>
    <row r="278" spans="1:17" ht="13.5" thickBot="1" x14ac:dyDescent="0.25">
      <c r="A278" s="36" t="s">
        <v>87</v>
      </c>
      <c r="B278" s="25" t="s">
        <v>16</v>
      </c>
      <c r="C278" s="26" t="s">
        <v>17</v>
      </c>
      <c r="D278" s="25" t="s">
        <v>40</v>
      </c>
      <c r="E278" s="25" t="s">
        <v>40</v>
      </c>
      <c r="F278" s="33" t="s">
        <v>53</v>
      </c>
      <c r="G278" s="25" t="s">
        <v>40</v>
      </c>
      <c r="H278" s="25" t="s">
        <v>40</v>
      </c>
      <c r="I278" s="33" t="s">
        <v>53</v>
      </c>
      <c r="J278" s="25" t="s">
        <v>40</v>
      </c>
      <c r="K278" s="25" t="s">
        <v>40</v>
      </c>
      <c r="L278" s="33" t="s">
        <v>53</v>
      </c>
      <c r="M278" s="45" t="s">
        <v>7</v>
      </c>
      <c r="N278" s="46" t="s">
        <v>81</v>
      </c>
      <c r="O278" s="47" t="s">
        <v>82</v>
      </c>
      <c r="P278" s="48" t="s">
        <v>83</v>
      </c>
      <c r="Q278" s="47" t="s">
        <v>84</v>
      </c>
    </row>
    <row r="279" spans="1:17" ht="13.5" thickTop="1" x14ac:dyDescent="0.2">
      <c r="A279" s="18" t="s">
        <v>20</v>
      </c>
      <c r="B279" s="7">
        <v>2080</v>
      </c>
      <c r="C279" s="7">
        <v>67</v>
      </c>
      <c r="D279" s="7">
        <v>177</v>
      </c>
      <c r="E279" s="7">
        <v>29</v>
      </c>
      <c r="F279" s="7">
        <v>84</v>
      </c>
      <c r="G279" s="7">
        <v>280</v>
      </c>
      <c r="H279" s="7">
        <v>13</v>
      </c>
      <c r="I279" s="7">
        <v>95</v>
      </c>
      <c r="J279" s="7">
        <v>762</v>
      </c>
      <c r="K279" s="7">
        <v>45</v>
      </c>
      <c r="L279" s="7">
        <v>94</v>
      </c>
      <c r="M279" s="49">
        <f>C279/$C$2</f>
        <v>0.49629629629629629</v>
      </c>
      <c r="N279" s="50">
        <f>(C279*D279)/1000</f>
        <v>11.859</v>
      </c>
      <c r="O279" s="51">
        <f>(N279)/$E$3</f>
        <v>0.24401234567901234</v>
      </c>
      <c r="P279" s="52">
        <f>(C279*G279)/1000</f>
        <v>18.760000000000002</v>
      </c>
      <c r="Q279" s="51">
        <f>(P279)/$G$3</f>
        <v>0.37075098814229251</v>
      </c>
    </row>
    <row r="280" spans="1:17" x14ac:dyDescent="0.2">
      <c r="A280" s="18" t="s">
        <v>21</v>
      </c>
      <c r="B280" s="7">
        <v>1895</v>
      </c>
      <c r="C280" s="7">
        <v>65</v>
      </c>
      <c r="D280" s="7">
        <v>196</v>
      </c>
      <c r="E280" s="7">
        <v>19</v>
      </c>
      <c r="F280" s="7">
        <v>89</v>
      </c>
      <c r="G280" s="7">
        <v>223</v>
      </c>
      <c r="H280" s="7">
        <v>13</v>
      </c>
      <c r="I280" s="7">
        <v>94</v>
      </c>
      <c r="J280" s="7">
        <v>729</v>
      </c>
      <c r="K280" s="7">
        <v>64</v>
      </c>
      <c r="L280" s="7">
        <v>91</v>
      </c>
      <c r="M280" s="49">
        <f>C280/$C$2</f>
        <v>0.48148148148148145</v>
      </c>
      <c r="N280" s="50">
        <f>(C280*D280)/1000</f>
        <v>12.74</v>
      </c>
      <c r="O280" s="51">
        <f t="shared" ref="O280:O292" si="30">(N280)/$E$3</f>
        <v>0.26213991769547323</v>
      </c>
      <c r="P280" s="52">
        <f>(C280*G280)/1000</f>
        <v>14.494999999999999</v>
      </c>
      <c r="Q280" s="51">
        <f t="shared" ref="Q280:Q292" si="31">(P280)/$G$3</f>
        <v>0.28646245059288533</v>
      </c>
    </row>
    <row r="281" spans="1:17" x14ac:dyDescent="0.2">
      <c r="A281" s="18" t="s">
        <v>36</v>
      </c>
      <c r="B281" s="7">
        <v>2441</v>
      </c>
      <c r="C281" s="7">
        <v>79</v>
      </c>
      <c r="D281" s="7">
        <v>306</v>
      </c>
      <c r="E281" s="7">
        <v>26</v>
      </c>
      <c r="F281" s="7">
        <v>88</v>
      </c>
      <c r="G281" s="7">
        <v>235</v>
      </c>
      <c r="H281" s="7">
        <v>9</v>
      </c>
      <c r="I281" s="7">
        <v>96</v>
      </c>
      <c r="J281" s="7">
        <v>774</v>
      </c>
      <c r="K281" s="7">
        <v>65</v>
      </c>
      <c r="L281" s="7">
        <v>91</v>
      </c>
      <c r="M281" s="49">
        <f>C281/$C$2</f>
        <v>0.58518518518518514</v>
      </c>
      <c r="N281" s="50">
        <f>(C281*D281)/1000</f>
        <v>24.173999999999999</v>
      </c>
      <c r="O281" s="51">
        <f t="shared" si="30"/>
        <v>0.49740740740740741</v>
      </c>
      <c r="P281" s="52">
        <f>(C281*G281)/1000</f>
        <v>18.565000000000001</v>
      </c>
      <c r="Q281" s="51">
        <f t="shared" si="31"/>
        <v>0.36689723320158102</v>
      </c>
    </row>
    <row r="282" spans="1:17" x14ac:dyDescent="0.2">
      <c r="A282" s="18" t="s">
        <v>23</v>
      </c>
      <c r="B282" s="7">
        <v>2862</v>
      </c>
      <c r="C282" s="7">
        <v>95</v>
      </c>
      <c r="D282" s="7">
        <v>270</v>
      </c>
      <c r="E282" s="7">
        <v>19</v>
      </c>
      <c r="F282" s="7">
        <v>93</v>
      </c>
      <c r="G282" s="7">
        <v>319</v>
      </c>
      <c r="H282" s="7">
        <v>5</v>
      </c>
      <c r="I282" s="7">
        <v>98</v>
      </c>
      <c r="J282" s="7">
        <v>868</v>
      </c>
      <c r="K282" s="7">
        <v>46</v>
      </c>
      <c r="L282" s="7">
        <v>94</v>
      </c>
      <c r="M282" s="49">
        <f>C282/$C$2</f>
        <v>0.70370370370370372</v>
      </c>
      <c r="N282" s="50">
        <f>(C282*D282)/1000</f>
        <v>25.65</v>
      </c>
      <c r="O282" s="51">
        <f t="shared" si="30"/>
        <v>0.52777777777777768</v>
      </c>
      <c r="P282" s="52">
        <f>(C282*G282)/1000</f>
        <v>30.305</v>
      </c>
      <c r="Q282" s="51">
        <f t="shared" si="31"/>
        <v>0.5989130434782608</v>
      </c>
    </row>
    <row r="283" spans="1:17" x14ac:dyDescent="0.2">
      <c r="A283" s="18" t="s">
        <v>24</v>
      </c>
      <c r="B283" s="7">
        <v>3327</v>
      </c>
      <c r="C283" s="7">
        <v>107</v>
      </c>
      <c r="D283" s="7">
        <v>264</v>
      </c>
      <c r="E283" s="7">
        <v>20</v>
      </c>
      <c r="F283" s="7">
        <v>91</v>
      </c>
      <c r="G283" s="7">
        <v>291</v>
      </c>
      <c r="H283" s="7">
        <v>11</v>
      </c>
      <c r="I283" s="7">
        <v>11</v>
      </c>
      <c r="J283" s="7">
        <v>622</v>
      </c>
      <c r="K283" s="7">
        <v>43</v>
      </c>
      <c r="L283" s="7">
        <v>43</v>
      </c>
      <c r="M283" s="49">
        <f>C283/$C$2</f>
        <v>0.79259259259259263</v>
      </c>
      <c r="N283" s="50">
        <f>(C283*D283)/1000</f>
        <v>28.248000000000001</v>
      </c>
      <c r="O283" s="51">
        <f t="shared" si="30"/>
        <v>0.58123456790123462</v>
      </c>
      <c r="P283" s="52">
        <f>(C283*G283)/1000</f>
        <v>31.137</v>
      </c>
      <c r="Q283" s="51">
        <f t="shared" si="31"/>
        <v>0.61535573122529641</v>
      </c>
    </row>
    <row r="284" spans="1:17" x14ac:dyDescent="0.2">
      <c r="A284" s="18" t="s">
        <v>25</v>
      </c>
      <c r="B284" s="7">
        <v>2795</v>
      </c>
      <c r="C284" s="7">
        <v>93</v>
      </c>
      <c r="D284" s="7">
        <v>176</v>
      </c>
      <c r="E284" s="7">
        <v>15</v>
      </c>
      <c r="F284" s="7">
        <v>91</v>
      </c>
      <c r="G284" s="7">
        <v>247</v>
      </c>
      <c r="H284" s="7">
        <v>10.8</v>
      </c>
      <c r="I284" s="7">
        <v>96</v>
      </c>
      <c r="J284" s="7">
        <v>642</v>
      </c>
      <c r="K284" s="7">
        <v>35</v>
      </c>
      <c r="L284" s="7">
        <v>95</v>
      </c>
      <c r="M284" s="49">
        <f>C284/$C$2</f>
        <v>0.68888888888888888</v>
      </c>
      <c r="N284" s="50">
        <f>(C284*D284)/1000</f>
        <v>16.367999999999999</v>
      </c>
      <c r="O284" s="51">
        <f t="shared" si="30"/>
        <v>0.3367901234567901</v>
      </c>
      <c r="P284" s="52">
        <f>(C284*G284)/1000</f>
        <v>22.971</v>
      </c>
      <c r="Q284" s="51">
        <f t="shared" si="31"/>
        <v>0.45397233201581028</v>
      </c>
    </row>
    <row r="285" spans="1:17" x14ac:dyDescent="0.2">
      <c r="A285" s="18" t="s">
        <v>26</v>
      </c>
      <c r="B285" s="7">
        <v>2564</v>
      </c>
      <c r="C285" s="7">
        <v>83</v>
      </c>
      <c r="D285" s="7">
        <v>243</v>
      </c>
      <c r="E285" s="7">
        <v>38</v>
      </c>
      <c r="F285" s="7">
        <v>84</v>
      </c>
      <c r="G285" s="7">
        <v>300</v>
      </c>
      <c r="H285" s="7">
        <v>14</v>
      </c>
      <c r="I285" s="7">
        <v>96</v>
      </c>
      <c r="J285" s="7">
        <v>669</v>
      </c>
      <c r="K285" s="7">
        <v>62</v>
      </c>
      <c r="L285" s="7">
        <v>91</v>
      </c>
      <c r="M285" s="49">
        <f>C285/$C$2</f>
        <v>0.61481481481481481</v>
      </c>
      <c r="N285" s="50">
        <f>(C285*D285)/1000</f>
        <v>20.169</v>
      </c>
      <c r="O285" s="51">
        <f t="shared" si="30"/>
        <v>0.41499999999999998</v>
      </c>
      <c r="P285" s="52">
        <f>(C285*G285)/1000</f>
        <v>24.9</v>
      </c>
      <c r="Q285" s="51">
        <f t="shared" si="31"/>
        <v>0.49209486166007899</v>
      </c>
    </row>
    <row r="286" spans="1:17" x14ac:dyDescent="0.2">
      <c r="A286" s="18" t="s">
        <v>27</v>
      </c>
      <c r="B286" s="7">
        <v>3173</v>
      </c>
      <c r="C286" s="7">
        <v>102</v>
      </c>
      <c r="D286" s="7">
        <v>280</v>
      </c>
      <c r="E286" s="7">
        <v>13</v>
      </c>
      <c r="F286" s="7">
        <v>95</v>
      </c>
      <c r="G286" s="7">
        <v>297</v>
      </c>
      <c r="H286" s="7">
        <v>8</v>
      </c>
      <c r="I286" s="7">
        <v>97</v>
      </c>
      <c r="J286" s="7">
        <v>791</v>
      </c>
      <c r="K286" s="7">
        <v>44</v>
      </c>
      <c r="L286" s="7">
        <v>94</v>
      </c>
      <c r="M286" s="49">
        <f>C286/$C$2</f>
        <v>0.75555555555555554</v>
      </c>
      <c r="N286" s="50">
        <f>(C286*D286)/1000</f>
        <v>28.56</v>
      </c>
      <c r="O286" s="51">
        <f t="shared" si="30"/>
        <v>0.58765432098765424</v>
      </c>
      <c r="P286" s="52">
        <f>(C286*G286)/1000</f>
        <v>30.294</v>
      </c>
      <c r="Q286" s="51">
        <f t="shared" si="31"/>
        <v>0.59869565217391307</v>
      </c>
    </row>
    <row r="287" spans="1:17" x14ac:dyDescent="0.2">
      <c r="A287" s="18" t="s">
        <v>28</v>
      </c>
      <c r="B287" s="7">
        <v>2962</v>
      </c>
      <c r="C287" s="7">
        <v>99</v>
      </c>
      <c r="D287" s="7">
        <v>197</v>
      </c>
      <c r="E287" s="7">
        <v>51</v>
      </c>
      <c r="F287" s="7">
        <v>75</v>
      </c>
      <c r="G287" s="7">
        <v>242</v>
      </c>
      <c r="H287" s="7">
        <v>10</v>
      </c>
      <c r="I287" s="7">
        <v>96</v>
      </c>
      <c r="J287" s="7">
        <v>571</v>
      </c>
      <c r="K287" s="7">
        <v>62</v>
      </c>
      <c r="L287" s="7">
        <v>89</v>
      </c>
      <c r="M287" s="49">
        <f>C287/$C$2</f>
        <v>0.73333333333333328</v>
      </c>
      <c r="N287" s="50">
        <f>(C287*D287)/1000</f>
        <v>19.503</v>
      </c>
      <c r="O287" s="51">
        <f t="shared" si="30"/>
        <v>0.40129629629629626</v>
      </c>
      <c r="P287" s="52">
        <f>(C287*G287)/1000</f>
        <v>23.957999999999998</v>
      </c>
      <c r="Q287" s="51">
        <f t="shared" si="31"/>
        <v>0.47347826086956518</v>
      </c>
    </row>
    <row r="288" spans="1:17" x14ac:dyDescent="0.2">
      <c r="A288" s="18" t="s">
        <v>29</v>
      </c>
      <c r="B288" s="7">
        <v>2932</v>
      </c>
      <c r="C288" s="7">
        <v>95</v>
      </c>
      <c r="D288" s="7">
        <v>273</v>
      </c>
      <c r="E288" s="7">
        <v>21</v>
      </c>
      <c r="F288" s="7">
        <v>89</v>
      </c>
      <c r="G288" s="7">
        <v>270</v>
      </c>
      <c r="H288" s="7">
        <v>11</v>
      </c>
      <c r="I288" s="7">
        <v>96</v>
      </c>
      <c r="J288" s="7">
        <v>630</v>
      </c>
      <c r="K288" s="7">
        <v>58</v>
      </c>
      <c r="L288" s="7">
        <v>90</v>
      </c>
      <c r="M288" s="49">
        <f>C288/$C$2</f>
        <v>0.70370370370370372</v>
      </c>
      <c r="N288" s="50">
        <f>(C288*D288)/1000</f>
        <v>25.934999999999999</v>
      </c>
      <c r="O288" s="51">
        <f t="shared" si="30"/>
        <v>0.53364197530864188</v>
      </c>
      <c r="P288" s="52">
        <f>(C288*G288)/1000</f>
        <v>25.65</v>
      </c>
      <c r="Q288" s="51">
        <f t="shared" si="31"/>
        <v>0.50691699604743079</v>
      </c>
    </row>
    <row r="289" spans="1:17" x14ac:dyDescent="0.2">
      <c r="A289" s="18" t="s">
        <v>30</v>
      </c>
      <c r="B289" s="7">
        <v>2731</v>
      </c>
      <c r="C289" s="7">
        <v>91</v>
      </c>
      <c r="D289" s="7">
        <v>398</v>
      </c>
      <c r="E289" s="7">
        <v>10</v>
      </c>
      <c r="F289" s="7">
        <v>97</v>
      </c>
      <c r="G289" s="7">
        <v>366</v>
      </c>
      <c r="H289" s="7">
        <v>6</v>
      </c>
      <c r="I289" s="7">
        <v>98</v>
      </c>
      <c r="J289" s="7">
        <v>835</v>
      </c>
      <c r="K289" s="7">
        <v>42</v>
      </c>
      <c r="L289" s="7">
        <v>95</v>
      </c>
      <c r="M289" s="49">
        <f>C289/$C$2</f>
        <v>0.67407407407407405</v>
      </c>
      <c r="N289" s="50">
        <f>(C289*D289)/1000</f>
        <v>36.218000000000004</v>
      </c>
      <c r="O289" s="51">
        <f t="shared" si="30"/>
        <v>0.74522633744855971</v>
      </c>
      <c r="P289" s="52">
        <f>(C289*G289)/1000</f>
        <v>33.305999999999997</v>
      </c>
      <c r="Q289" s="51">
        <f t="shared" si="31"/>
        <v>0.65822134387351772</v>
      </c>
    </row>
    <row r="290" spans="1:17" ht="13.5" thickBot="1" x14ac:dyDescent="0.25">
      <c r="A290" s="18" t="s">
        <v>31</v>
      </c>
      <c r="B290" s="7">
        <v>2380</v>
      </c>
      <c r="C290" s="7">
        <v>77</v>
      </c>
      <c r="D290" s="7">
        <v>304</v>
      </c>
      <c r="E290" s="7">
        <v>14</v>
      </c>
      <c r="F290" s="7">
        <v>94</v>
      </c>
      <c r="G290" s="7">
        <v>380</v>
      </c>
      <c r="H290" s="7">
        <v>12</v>
      </c>
      <c r="I290" s="7">
        <v>97</v>
      </c>
      <c r="J290" s="7">
        <v>869</v>
      </c>
      <c r="K290" s="7">
        <v>41</v>
      </c>
      <c r="L290" s="7">
        <v>95</v>
      </c>
      <c r="M290" s="49">
        <f>C290/$C$2</f>
        <v>0.57037037037037042</v>
      </c>
      <c r="N290" s="50">
        <f>(C290*D290)/1000</f>
        <v>23.408000000000001</v>
      </c>
      <c r="O290" s="51">
        <f t="shared" si="30"/>
        <v>0.48164609053497942</v>
      </c>
      <c r="P290" s="52">
        <f>(C290*G290)/1000</f>
        <v>29.26</v>
      </c>
      <c r="Q290" s="51">
        <f t="shared" si="31"/>
        <v>0.57826086956521738</v>
      </c>
    </row>
    <row r="291" spans="1:17" ht="13.5" thickTop="1" x14ac:dyDescent="0.2">
      <c r="A291" s="19" t="s">
        <v>88</v>
      </c>
      <c r="B291" s="35">
        <f>SUM(B279:B290)</f>
        <v>32142</v>
      </c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53"/>
      <c r="N291" s="54"/>
      <c r="O291" s="55"/>
      <c r="P291" s="56"/>
      <c r="Q291" s="55"/>
    </row>
    <row r="292" spans="1:17" ht="13.5" thickBot="1" x14ac:dyDescent="0.25">
      <c r="A292" s="20" t="s">
        <v>89</v>
      </c>
      <c r="B292" s="11">
        <f t="shared" ref="B292:J292" si="32">AVERAGE(B279:B290)</f>
        <v>2678.5</v>
      </c>
      <c r="C292" s="31">
        <f t="shared" si="32"/>
        <v>87.75</v>
      </c>
      <c r="D292" s="11">
        <f t="shared" si="32"/>
        <v>257</v>
      </c>
      <c r="E292" s="11">
        <f>AVERAGE(E279:E290)</f>
        <v>22.916666666666668</v>
      </c>
      <c r="F292" s="11">
        <f>AVERAGE(F279:F290)</f>
        <v>89.166666666666671</v>
      </c>
      <c r="G292" s="11">
        <f>AVERAGE(G279:G290)</f>
        <v>287.5</v>
      </c>
      <c r="H292" s="11">
        <f>AVERAGE(H279:H290)</f>
        <v>10.233333333333333</v>
      </c>
      <c r="I292" s="11">
        <f>AVERAGE(I279:I290)</f>
        <v>89.166666666666671</v>
      </c>
      <c r="J292" s="11">
        <f t="shared" si="32"/>
        <v>730.16666666666663</v>
      </c>
      <c r="K292" s="11">
        <f>AVERAGE(K279:K290)</f>
        <v>50.583333333333336</v>
      </c>
      <c r="L292" s="11">
        <f>AVERAGE(L279:L290)</f>
        <v>88.5</v>
      </c>
      <c r="M292" s="57">
        <f>C292/$C$2</f>
        <v>0.65</v>
      </c>
      <c r="N292" s="58">
        <f>(C292*D292)/1000</f>
        <v>22.551749999999998</v>
      </c>
      <c r="O292" s="59">
        <f t="shared" si="30"/>
        <v>0.46402777777777771</v>
      </c>
      <c r="P292" s="60">
        <f>(C292*G292)/1000</f>
        <v>25.228124999999999</v>
      </c>
      <c r="Q292" s="59">
        <f t="shared" si="31"/>
        <v>0.49857954545454541</v>
      </c>
    </row>
    <row r="293" spans="1:17" ht="13.5" thickTop="1" x14ac:dyDescent="0.2"/>
    <row r="294" spans="1:17" ht="13.5" thickBot="1" x14ac:dyDescent="0.25"/>
    <row r="295" spans="1:17" ht="13.5" thickTop="1" x14ac:dyDescent="0.2">
      <c r="A295" s="40" t="s">
        <v>6</v>
      </c>
      <c r="B295" s="22" t="s">
        <v>7</v>
      </c>
      <c r="C295" s="22" t="s">
        <v>7</v>
      </c>
      <c r="D295" s="22" t="s">
        <v>8</v>
      </c>
      <c r="E295" s="22" t="s">
        <v>9</v>
      </c>
      <c r="F295" s="32" t="s">
        <v>3</v>
      </c>
      <c r="G295" s="22" t="s">
        <v>10</v>
      </c>
      <c r="H295" s="22" t="s">
        <v>11</v>
      </c>
      <c r="I295" s="32" t="s">
        <v>4</v>
      </c>
      <c r="J295" s="22" t="s">
        <v>12</v>
      </c>
      <c r="K295" s="22" t="s">
        <v>13</v>
      </c>
      <c r="L295" s="32" t="s">
        <v>14</v>
      </c>
      <c r="M295" s="41" t="s">
        <v>77</v>
      </c>
      <c r="N295" s="42" t="s">
        <v>78</v>
      </c>
      <c r="O295" s="43" t="s">
        <v>79</v>
      </c>
      <c r="P295" s="44" t="s">
        <v>77</v>
      </c>
      <c r="Q295" s="43" t="s">
        <v>77</v>
      </c>
    </row>
    <row r="296" spans="1:17" ht="13.5" thickBot="1" x14ac:dyDescent="0.25">
      <c r="A296" s="36" t="s">
        <v>90</v>
      </c>
      <c r="B296" s="25" t="s">
        <v>16</v>
      </c>
      <c r="C296" s="26" t="s">
        <v>17</v>
      </c>
      <c r="D296" s="25" t="s">
        <v>40</v>
      </c>
      <c r="E296" s="25" t="s">
        <v>40</v>
      </c>
      <c r="F296" s="33" t="s">
        <v>53</v>
      </c>
      <c r="G296" s="25" t="s">
        <v>40</v>
      </c>
      <c r="H296" s="25" t="s">
        <v>40</v>
      </c>
      <c r="I296" s="33" t="s">
        <v>53</v>
      </c>
      <c r="J296" s="25" t="s">
        <v>40</v>
      </c>
      <c r="K296" s="25" t="s">
        <v>40</v>
      </c>
      <c r="L296" s="33" t="s">
        <v>53</v>
      </c>
      <c r="M296" s="45" t="s">
        <v>7</v>
      </c>
      <c r="N296" s="46" t="s">
        <v>81</v>
      </c>
      <c r="O296" s="47" t="s">
        <v>82</v>
      </c>
      <c r="P296" s="48" t="s">
        <v>83</v>
      </c>
      <c r="Q296" s="47" t="s">
        <v>84</v>
      </c>
    </row>
    <row r="297" spans="1:17" ht="13.5" thickTop="1" x14ac:dyDescent="0.2">
      <c r="A297" s="18" t="s">
        <v>20</v>
      </c>
      <c r="B297" s="7">
        <v>1803</v>
      </c>
      <c r="C297" s="7">
        <v>58</v>
      </c>
      <c r="D297" s="7">
        <v>224</v>
      </c>
      <c r="E297" s="7">
        <v>17</v>
      </c>
      <c r="F297" s="7">
        <v>92</v>
      </c>
      <c r="G297" s="7">
        <v>327</v>
      </c>
      <c r="H297" s="7">
        <v>12</v>
      </c>
      <c r="I297" s="7">
        <v>96</v>
      </c>
      <c r="J297" s="7">
        <v>737</v>
      </c>
      <c r="K297" s="7">
        <v>47</v>
      </c>
      <c r="L297" s="7">
        <v>93</v>
      </c>
      <c r="M297" s="49">
        <f>C297/$C$2</f>
        <v>0.42962962962962964</v>
      </c>
      <c r="N297" s="50">
        <f>(C297*D297)/1000</f>
        <v>12.992000000000001</v>
      </c>
      <c r="O297" s="51">
        <f>(N297)/$E$3</f>
        <v>0.26732510288065847</v>
      </c>
      <c r="P297" s="52">
        <f>(C297*G297)/1000</f>
        <v>18.966000000000001</v>
      </c>
      <c r="Q297" s="51">
        <f>(P297)/$G$3</f>
        <v>0.37482213438735179</v>
      </c>
    </row>
    <row r="298" spans="1:17" x14ac:dyDescent="0.2">
      <c r="A298" s="18" t="s">
        <v>21</v>
      </c>
      <c r="B298" s="7">
        <v>1561</v>
      </c>
      <c r="C298" s="7">
        <v>56</v>
      </c>
      <c r="D298" s="7">
        <v>289</v>
      </c>
      <c r="E298" s="7">
        <v>16</v>
      </c>
      <c r="F298" s="7">
        <v>93</v>
      </c>
      <c r="G298" s="7">
        <v>378</v>
      </c>
      <c r="H298" s="7">
        <v>8</v>
      </c>
      <c r="I298" s="7">
        <v>98</v>
      </c>
      <c r="J298" s="7">
        <v>1023</v>
      </c>
      <c r="K298" s="7">
        <v>50</v>
      </c>
      <c r="L298" s="7">
        <v>95</v>
      </c>
      <c r="M298" s="49">
        <f>C298/$C$2</f>
        <v>0.4148148148148148</v>
      </c>
      <c r="N298" s="50">
        <f>(C298*D298)/1000</f>
        <v>16.184000000000001</v>
      </c>
      <c r="O298" s="51">
        <f t="shared" ref="O298:O310" si="33">(N298)/$E$3</f>
        <v>0.33300411522633744</v>
      </c>
      <c r="P298" s="52">
        <f>(C298*G298)/1000</f>
        <v>21.167999999999999</v>
      </c>
      <c r="Q298" s="51">
        <f t="shared" ref="Q298:Q310" si="34">(P298)/$G$3</f>
        <v>0.41833992094861655</v>
      </c>
    </row>
    <row r="299" spans="1:17" x14ac:dyDescent="0.2">
      <c r="A299" s="18" t="s">
        <v>36</v>
      </c>
      <c r="B299" s="7">
        <v>2781</v>
      </c>
      <c r="C299" s="7">
        <v>90</v>
      </c>
      <c r="D299" s="7">
        <v>276</v>
      </c>
      <c r="E299" s="7">
        <v>24</v>
      </c>
      <c r="F299" s="7">
        <v>90</v>
      </c>
      <c r="G299" s="7">
        <v>319</v>
      </c>
      <c r="H299" s="7">
        <v>12</v>
      </c>
      <c r="I299" s="7">
        <v>96</v>
      </c>
      <c r="J299" s="7">
        <v>809</v>
      </c>
      <c r="K299" s="7">
        <v>56</v>
      </c>
      <c r="L299" s="7">
        <v>92</v>
      </c>
      <c r="M299" s="49">
        <f>C299/$C$2</f>
        <v>0.66666666666666663</v>
      </c>
      <c r="N299" s="50">
        <f>(C299*D299)/1000</f>
        <v>24.84</v>
      </c>
      <c r="O299" s="51">
        <f t="shared" si="33"/>
        <v>0.51111111111111107</v>
      </c>
      <c r="P299" s="52">
        <f>(C299*G299)/1000</f>
        <v>28.71</v>
      </c>
      <c r="Q299" s="51">
        <f t="shared" si="34"/>
        <v>0.56739130434782614</v>
      </c>
    </row>
    <row r="300" spans="1:17" x14ac:dyDescent="0.2">
      <c r="A300" s="18" t="s">
        <v>23</v>
      </c>
      <c r="B300" s="7">
        <v>2106</v>
      </c>
      <c r="C300" s="7">
        <v>70</v>
      </c>
      <c r="D300" s="7">
        <v>413</v>
      </c>
      <c r="E300" s="7">
        <v>24</v>
      </c>
      <c r="F300" s="7">
        <v>93</v>
      </c>
      <c r="G300" s="7">
        <v>365</v>
      </c>
      <c r="H300" s="7">
        <v>23</v>
      </c>
      <c r="I300" s="7">
        <v>91</v>
      </c>
      <c r="J300" s="7">
        <v>833</v>
      </c>
      <c r="K300" s="7">
        <v>60</v>
      </c>
      <c r="L300" s="7">
        <v>90</v>
      </c>
      <c r="M300" s="49">
        <f>C300/$C$2</f>
        <v>0.51851851851851849</v>
      </c>
      <c r="N300" s="50">
        <f>(C300*D300)/1000</f>
        <v>28.91</v>
      </c>
      <c r="O300" s="51">
        <f t="shared" si="33"/>
        <v>0.59485596707818933</v>
      </c>
      <c r="P300" s="52">
        <f>(C300*G300)/1000</f>
        <v>25.55</v>
      </c>
      <c r="Q300" s="51">
        <f t="shared" si="34"/>
        <v>0.50494071146245056</v>
      </c>
    </row>
    <row r="301" spans="1:17" x14ac:dyDescent="0.2">
      <c r="A301" s="18" t="s">
        <v>24</v>
      </c>
      <c r="B301" s="7">
        <v>2408</v>
      </c>
      <c r="C301" s="7">
        <v>78</v>
      </c>
      <c r="D301" s="7">
        <v>173</v>
      </c>
      <c r="E301" s="7">
        <v>27</v>
      </c>
      <c r="F301" s="7">
        <v>78</v>
      </c>
      <c r="G301" s="7">
        <v>199</v>
      </c>
      <c r="H301" s="7">
        <v>18</v>
      </c>
      <c r="I301" s="7">
        <v>89</v>
      </c>
      <c r="J301" s="7">
        <v>488</v>
      </c>
      <c r="K301" s="7">
        <v>63</v>
      </c>
      <c r="L301" s="7">
        <v>84</v>
      </c>
      <c r="M301" s="49">
        <f>C301/$C$2</f>
        <v>0.57777777777777772</v>
      </c>
      <c r="N301" s="50">
        <f>(C301*D301)/1000</f>
        <v>13.494</v>
      </c>
      <c r="O301" s="51">
        <f t="shared" si="33"/>
        <v>0.2776543209876543</v>
      </c>
      <c r="P301" s="52">
        <f>(C301*G301)/1000</f>
        <v>15.522</v>
      </c>
      <c r="Q301" s="51">
        <f t="shared" si="34"/>
        <v>0.30675889328063238</v>
      </c>
    </row>
    <row r="302" spans="1:17" x14ac:dyDescent="0.2">
      <c r="A302" s="18" t="s">
        <v>25</v>
      </c>
      <c r="B302" s="7">
        <v>1751</v>
      </c>
      <c r="C302" s="7">
        <v>58</v>
      </c>
      <c r="D302" s="7">
        <v>362</v>
      </c>
      <c r="E302" s="7">
        <v>32</v>
      </c>
      <c r="F302" s="7">
        <v>92</v>
      </c>
      <c r="G302" s="7">
        <v>343</v>
      </c>
      <c r="H302" s="7">
        <v>15</v>
      </c>
      <c r="I302" s="7">
        <v>96</v>
      </c>
      <c r="J302" s="7">
        <v>741</v>
      </c>
      <c r="K302" s="7">
        <v>77</v>
      </c>
      <c r="L302" s="7">
        <v>91</v>
      </c>
      <c r="M302" s="49">
        <f>C302/$C$2</f>
        <v>0.42962962962962964</v>
      </c>
      <c r="N302" s="50">
        <f>(C302*D302)/1000</f>
        <v>20.995999999999999</v>
      </c>
      <c r="O302" s="51">
        <f t="shared" si="33"/>
        <v>0.43201646090534973</v>
      </c>
      <c r="P302" s="52">
        <f>(C302*G302)/1000</f>
        <v>19.893999999999998</v>
      </c>
      <c r="Q302" s="51">
        <f t="shared" si="34"/>
        <v>0.39316205533596832</v>
      </c>
    </row>
    <row r="303" spans="1:17" x14ac:dyDescent="0.2">
      <c r="A303" s="18" t="s">
        <v>26</v>
      </c>
      <c r="B303" s="7">
        <v>2509</v>
      </c>
      <c r="C303" s="7">
        <v>81</v>
      </c>
      <c r="D303" s="7">
        <v>319</v>
      </c>
      <c r="E303" s="7">
        <v>27</v>
      </c>
      <c r="F303" s="7">
        <v>90</v>
      </c>
      <c r="G303" s="7">
        <v>308</v>
      </c>
      <c r="H303" s="7">
        <v>10</v>
      </c>
      <c r="I303" s="7">
        <v>97</v>
      </c>
      <c r="J303" s="7">
        <v>708</v>
      </c>
      <c r="K303" s="7">
        <v>51</v>
      </c>
      <c r="L303" s="7">
        <v>89</v>
      </c>
      <c r="M303" s="49">
        <f>C303/$C$2</f>
        <v>0.6</v>
      </c>
      <c r="N303" s="50">
        <f>(C303*D303)/1000</f>
        <v>25.838999999999999</v>
      </c>
      <c r="O303" s="51">
        <f t="shared" si="33"/>
        <v>0.53166666666666662</v>
      </c>
      <c r="P303" s="52">
        <f>(C303*G303)/1000</f>
        <v>24.948</v>
      </c>
      <c r="Q303" s="51">
        <f t="shared" si="34"/>
        <v>0.49304347826086958</v>
      </c>
    </row>
    <row r="304" spans="1:17" x14ac:dyDescent="0.2">
      <c r="A304" s="18" t="s">
        <v>27</v>
      </c>
      <c r="B304" s="7">
        <v>2179</v>
      </c>
      <c r="C304" s="7">
        <v>70</v>
      </c>
      <c r="D304" s="7">
        <v>369</v>
      </c>
      <c r="E304" s="7">
        <v>21</v>
      </c>
      <c r="F304" s="7">
        <v>95</v>
      </c>
      <c r="G304" s="7">
        <v>379</v>
      </c>
      <c r="H304" s="7">
        <v>15</v>
      </c>
      <c r="I304" s="7">
        <v>96</v>
      </c>
      <c r="J304" s="7">
        <v>837</v>
      </c>
      <c r="K304" s="7">
        <v>48</v>
      </c>
      <c r="L304" s="7">
        <v>94</v>
      </c>
      <c r="M304" s="49">
        <f>C304/$C$2</f>
        <v>0.51851851851851849</v>
      </c>
      <c r="N304" s="50">
        <f>(C304*D304)/1000</f>
        <v>25.83</v>
      </c>
      <c r="O304" s="51">
        <f t="shared" si="33"/>
        <v>0.53148148148148144</v>
      </c>
      <c r="P304" s="52">
        <f>(C304*G304)/1000</f>
        <v>26.53</v>
      </c>
      <c r="Q304" s="51">
        <f t="shared" si="34"/>
        <v>0.52430830039525689</v>
      </c>
    </row>
    <row r="305" spans="1:17" x14ac:dyDescent="0.2">
      <c r="A305" s="18" t="s">
        <v>28</v>
      </c>
      <c r="B305" s="7">
        <v>2442</v>
      </c>
      <c r="C305" s="7">
        <v>81</v>
      </c>
      <c r="D305" s="7">
        <v>237</v>
      </c>
      <c r="E305" s="7">
        <v>18</v>
      </c>
      <c r="F305" s="7">
        <v>93</v>
      </c>
      <c r="G305" s="7">
        <v>299</v>
      </c>
      <c r="H305" s="7">
        <v>9</v>
      </c>
      <c r="I305" s="7">
        <v>97</v>
      </c>
      <c r="J305" s="7">
        <v>740</v>
      </c>
      <c r="K305" s="7">
        <v>49</v>
      </c>
      <c r="L305" s="7">
        <v>93</v>
      </c>
      <c r="M305" s="49">
        <f>C305/$C$2</f>
        <v>0.6</v>
      </c>
      <c r="N305" s="50">
        <f>(C305*D305)/1000</f>
        <v>19.196999999999999</v>
      </c>
      <c r="O305" s="51">
        <f t="shared" si="33"/>
        <v>0.39499999999999996</v>
      </c>
      <c r="P305" s="52">
        <f>(C305*G305)/1000</f>
        <v>24.219000000000001</v>
      </c>
      <c r="Q305" s="51">
        <f t="shared" si="34"/>
        <v>0.47863636363636364</v>
      </c>
    </row>
    <row r="306" spans="1:17" x14ac:dyDescent="0.2">
      <c r="A306" s="18" t="s">
        <v>29</v>
      </c>
      <c r="B306" s="7">
        <v>2137</v>
      </c>
      <c r="C306" s="7">
        <v>69</v>
      </c>
      <c r="D306" s="7">
        <v>221</v>
      </c>
      <c r="E306" s="7">
        <v>13</v>
      </c>
      <c r="F306" s="7">
        <v>93</v>
      </c>
      <c r="G306" s="7">
        <v>268</v>
      </c>
      <c r="H306" s="7">
        <v>6</v>
      </c>
      <c r="I306" s="7">
        <v>98</v>
      </c>
      <c r="J306" s="7">
        <v>628</v>
      </c>
      <c r="K306" s="7">
        <v>38</v>
      </c>
      <c r="L306" s="7">
        <v>93</v>
      </c>
      <c r="M306" s="49">
        <f>C306/$C$2</f>
        <v>0.51111111111111107</v>
      </c>
      <c r="N306" s="50">
        <f>(C306*D306)/1000</f>
        <v>15.249000000000001</v>
      </c>
      <c r="O306" s="51">
        <f t="shared" si="33"/>
        <v>0.31376543209876545</v>
      </c>
      <c r="P306" s="52">
        <f>(C306*G306)/1000</f>
        <v>18.492000000000001</v>
      </c>
      <c r="Q306" s="51">
        <f t="shared" si="34"/>
        <v>0.36545454545454548</v>
      </c>
    </row>
    <row r="307" spans="1:17" x14ac:dyDescent="0.2">
      <c r="A307" s="18" t="s">
        <v>30</v>
      </c>
      <c r="B307" s="7">
        <v>2913</v>
      </c>
      <c r="C307" s="7">
        <v>97</v>
      </c>
      <c r="D307" s="7">
        <v>233</v>
      </c>
      <c r="E307" s="7">
        <v>24</v>
      </c>
      <c r="F307" s="7">
        <v>86</v>
      </c>
      <c r="G307" s="7">
        <v>358</v>
      </c>
      <c r="H307" s="7">
        <v>19</v>
      </c>
      <c r="I307" s="7">
        <v>91</v>
      </c>
      <c r="J307" s="7">
        <v>630</v>
      </c>
      <c r="K307" s="7">
        <v>55</v>
      </c>
      <c r="L307" s="7">
        <v>88</v>
      </c>
      <c r="M307" s="49">
        <f>C307/$C$2</f>
        <v>0.71851851851851856</v>
      </c>
      <c r="N307" s="50">
        <f>(C307*D307)/1000</f>
        <v>22.600999999999999</v>
      </c>
      <c r="O307" s="51">
        <f t="shared" si="33"/>
        <v>0.46504115226337445</v>
      </c>
      <c r="P307" s="52">
        <f>(C307*G307)/1000</f>
        <v>34.725999999999999</v>
      </c>
      <c r="Q307" s="51">
        <f t="shared" si="34"/>
        <v>0.68628458498023714</v>
      </c>
    </row>
    <row r="308" spans="1:17" ht="13.5" thickBot="1" x14ac:dyDescent="0.25">
      <c r="A308" s="18" t="s">
        <v>31</v>
      </c>
      <c r="B308" s="7">
        <v>2351</v>
      </c>
      <c r="C308" s="7">
        <v>76</v>
      </c>
      <c r="D308" s="7">
        <v>192</v>
      </c>
      <c r="E308" s="7">
        <v>15</v>
      </c>
      <c r="F308" s="7">
        <v>92</v>
      </c>
      <c r="G308" s="7">
        <v>457</v>
      </c>
      <c r="H308" s="7">
        <v>13</v>
      </c>
      <c r="I308" s="7">
        <v>96</v>
      </c>
      <c r="J308" s="7">
        <v>825</v>
      </c>
      <c r="K308" s="7">
        <v>31</v>
      </c>
      <c r="L308" s="7">
        <v>94</v>
      </c>
      <c r="M308" s="49">
        <f>C308/$C$2</f>
        <v>0.562962962962963</v>
      </c>
      <c r="N308" s="50">
        <f>(C308*D308)/1000</f>
        <v>14.592000000000001</v>
      </c>
      <c r="O308" s="51">
        <f t="shared" si="33"/>
        <v>0.30024691358024691</v>
      </c>
      <c r="P308" s="52">
        <f>(C308*G308)/1000</f>
        <v>34.731999999999999</v>
      </c>
      <c r="Q308" s="51">
        <f t="shared" si="34"/>
        <v>0.68640316205533591</v>
      </c>
    </row>
    <row r="309" spans="1:17" ht="13.5" thickTop="1" x14ac:dyDescent="0.2">
      <c r="A309" s="19" t="s">
        <v>91</v>
      </c>
      <c r="B309" s="35">
        <f>SUM(B297:B308)</f>
        <v>26941</v>
      </c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53"/>
      <c r="N309" s="54"/>
      <c r="O309" s="55"/>
      <c r="P309" s="56"/>
      <c r="Q309" s="55"/>
    </row>
    <row r="310" spans="1:17" ht="13.5" thickBot="1" x14ac:dyDescent="0.25">
      <c r="A310" s="20" t="s">
        <v>92</v>
      </c>
      <c r="B310" s="11">
        <f t="shared" ref="B310:J310" si="35">AVERAGE(B297:B308)</f>
        <v>2245.0833333333335</v>
      </c>
      <c r="C310" s="31">
        <f t="shared" si="35"/>
        <v>73.666666666666671</v>
      </c>
      <c r="D310" s="11">
        <f t="shared" si="35"/>
        <v>275.66666666666669</v>
      </c>
      <c r="E310" s="11">
        <f>AVERAGE(E297:E308)</f>
        <v>21.5</v>
      </c>
      <c r="F310" s="11">
        <f>AVERAGE(F297:F308)</f>
        <v>90.583333333333329</v>
      </c>
      <c r="G310" s="11">
        <f>AVERAGE(G297:G308)</f>
        <v>333.33333333333331</v>
      </c>
      <c r="H310" s="11">
        <f>AVERAGE(H297:H308)</f>
        <v>13.333333333333334</v>
      </c>
      <c r="I310" s="11">
        <f>AVERAGE(I297:I308)</f>
        <v>95.083333333333329</v>
      </c>
      <c r="J310" s="11">
        <f t="shared" si="35"/>
        <v>749.91666666666663</v>
      </c>
      <c r="K310" s="11">
        <f>AVERAGE(K297:K308)</f>
        <v>52.083333333333336</v>
      </c>
      <c r="L310" s="11">
        <f>AVERAGE(L297:L308)</f>
        <v>91.333333333333329</v>
      </c>
      <c r="M310" s="57">
        <f>C310/$C$2</f>
        <v>0.54567901234567906</v>
      </c>
      <c r="N310" s="58">
        <f>(C310*D310)/1000</f>
        <v>20.30744444444445</v>
      </c>
      <c r="O310" s="59">
        <f t="shared" si="33"/>
        <v>0.41784865112025615</v>
      </c>
      <c r="P310" s="60">
        <f>(C310*G310)/1000</f>
        <v>24.555555555555554</v>
      </c>
      <c r="Q310" s="59">
        <f t="shared" si="34"/>
        <v>0.4852876592007026</v>
      </c>
    </row>
    <row r="311" spans="1:17" ht="13.5" thickTop="1" x14ac:dyDescent="0.2"/>
    <row r="312" spans="1:17" ht="13.5" thickBot="1" x14ac:dyDescent="0.25"/>
    <row r="313" spans="1:17" ht="13.5" thickTop="1" x14ac:dyDescent="0.2">
      <c r="A313" s="40" t="s">
        <v>6</v>
      </c>
      <c r="B313" s="22" t="s">
        <v>7</v>
      </c>
      <c r="C313" s="22" t="s">
        <v>7</v>
      </c>
      <c r="D313" s="22" t="s">
        <v>8</v>
      </c>
      <c r="E313" s="22" t="s">
        <v>9</v>
      </c>
      <c r="F313" s="32" t="s">
        <v>3</v>
      </c>
      <c r="G313" s="22" t="s">
        <v>10</v>
      </c>
      <c r="H313" s="22" t="s">
        <v>11</v>
      </c>
      <c r="I313" s="32" t="s">
        <v>4</v>
      </c>
      <c r="J313" s="22" t="s">
        <v>12</v>
      </c>
      <c r="K313" s="22" t="s">
        <v>13</v>
      </c>
      <c r="L313" s="32" t="s">
        <v>14</v>
      </c>
      <c r="M313" s="41" t="s">
        <v>77</v>
      </c>
      <c r="N313" s="42" t="s">
        <v>78</v>
      </c>
      <c r="O313" s="43" t="s">
        <v>79</v>
      </c>
      <c r="P313" s="44" t="s">
        <v>77</v>
      </c>
      <c r="Q313" s="43" t="s">
        <v>77</v>
      </c>
    </row>
    <row r="314" spans="1:17" ht="13.5" thickBot="1" x14ac:dyDescent="0.25">
      <c r="A314" s="36" t="s">
        <v>93</v>
      </c>
      <c r="B314" s="25" t="s">
        <v>16</v>
      </c>
      <c r="C314" s="26" t="s">
        <v>17</v>
      </c>
      <c r="D314" s="25" t="s">
        <v>40</v>
      </c>
      <c r="E314" s="25" t="s">
        <v>40</v>
      </c>
      <c r="F314" s="33" t="s">
        <v>53</v>
      </c>
      <c r="G314" s="25" t="s">
        <v>40</v>
      </c>
      <c r="H314" s="25" t="s">
        <v>40</v>
      </c>
      <c r="I314" s="33" t="s">
        <v>53</v>
      </c>
      <c r="J314" s="25" t="s">
        <v>40</v>
      </c>
      <c r="K314" s="25" t="s">
        <v>40</v>
      </c>
      <c r="L314" s="33" t="s">
        <v>53</v>
      </c>
      <c r="M314" s="45" t="s">
        <v>7</v>
      </c>
      <c r="N314" s="46" t="s">
        <v>81</v>
      </c>
      <c r="O314" s="47" t="s">
        <v>82</v>
      </c>
      <c r="P314" s="48" t="s">
        <v>83</v>
      </c>
      <c r="Q314" s="47" t="s">
        <v>84</v>
      </c>
    </row>
    <row r="315" spans="1:17" ht="13.5" thickTop="1" x14ac:dyDescent="0.2">
      <c r="A315" s="18" t="s">
        <v>20</v>
      </c>
      <c r="B315" s="7">
        <v>2697</v>
      </c>
      <c r="C315" s="7">
        <v>87</v>
      </c>
      <c r="D315" s="7">
        <v>191</v>
      </c>
      <c r="E315" s="7">
        <v>23</v>
      </c>
      <c r="F315" s="7">
        <v>82</v>
      </c>
      <c r="G315" s="7">
        <v>310</v>
      </c>
      <c r="H315" s="7">
        <v>19</v>
      </c>
      <c r="I315" s="7">
        <v>91</v>
      </c>
      <c r="J315" s="7">
        <v>529</v>
      </c>
      <c r="K315" s="7">
        <v>58</v>
      </c>
      <c r="L315" s="7">
        <v>87</v>
      </c>
      <c r="M315" s="49">
        <f>C315/$C$2</f>
        <v>0.64444444444444449</v>
      </c>
      <c r="N315" s="50">
        <f>(C315*D315)/1000</f>
        <v>16.617000000000001</v>
      </c>
      <c r="O315" s="51">
        <f>(N315)/$E$3</f>
        <v>0.3419135802469136</v>
      </c>
      <c r="P315" s="52">
        <f>(C315*G315)/1000</f>
        <v>26.97</v>
      </c>
      <c r="Q315" s="51">
        <f>(P315)/$G$3</f>
        <v>0.53300395256916988</v>
      </c>
    </row>
    <row r="316" spans="1:17" x14ac:dyDescent="0.2">
      <c r="A316" s="18" t="s">
        <v>21</v>
      </c>
      <c r="B316" s="7">
        <v>1857</v>
      </c>
      <c r="C316" s="7">
        <v>66</v>
      </c>
      <c r="D316" s="7">
        <v>212</v>
      </c>
      <c r="E316" s="7">
        <v>14</v>
      </c>
      <c r="F316" s="7">
        <v>93</v>
      </c>
      <c r="G316" s="7">
        <v>430</v>
      </c>
      <c r="H316" s="7">
        <v>11</v>
      </c>
      <c r="I316" s="7">
        <v>98</v>
      </c>
      <c r="J316" s="7">
        <v>691</v>
      </c>
      <c r="K316" s="7">
        <v>49</v>
      </c>
      <c r="L316" s="7">
        <v>92</v>
      </c>
      <c r="M316" s="49">
        <f>C316/$C$2</f>
        <v>0.48888888888888887</v>
      </c>
      <c r="N316" s="50">
        <f>(C316*D316)/1000</f>
        <v>13.992000000000001</v>
      </c>
      <c r="O316" s="51">
        <f t="shared" ref="O316:O328" si="36">(N316)/$E$3</f>
        <v>0.28790123456790123</v>
      </c>
      <c r="P316" s="52">
        <f>(C316*G316)/1000</f>
        <v>28.38</v>
      </c>
      <c r="Q316" s="51">
        <f t="shared" ref="Q316:Q328" si="37">(P316)/$G$3</f>
        <v>0.56086956521739129</v>
      </c>
    </row>
    <row r="317" spans="1:17" x14ac:dyDescent="0.2">
      <c r="A317" s="18" t="s">
        <v>36</v>
      </c>
      <c r="B317" s="7">
        <v>1835</v>
      </c>
      <c r="C317" s="7">
        <v>59</v>
      </c>
      <c r="D317" s="7">
        <v>273</v>
      </c>
      <c r="E317" s="7">
        <v>24</v>
      </c>
      <c r="F317" s="7">
        <v>89</v>
      </c>
      <c r="G317" s="7">
        <v>442</v>
      </c>
      <c r="H317" s="7">
        <v>20</v>
      </c>
      <c r="I317" s="7">
        <v>95</v>
      </c>
      <c r="J317" s="7">
        <v>798</v>
      </c>
      <c r="K317" s="7">
        <v>67</v>
      </c>
      <c r="L317" s="7">
        <v>91</v>
      </c>
      <c r="M317" s="49">
        <f>C317/$C$2</f>
        <v>0.43703703703703706</v>
      </c>
      <c r="N317" s="50">
        <f>(C317*D317)/1000</f>
        <v>16.106999999999999</v>
      </c>
      <c r="O317" s="51">
        <f t="shared" si="36"/>
        <v>0.33141975308641974</v>
      </c>
      <c r="P317" s="52">
        <f>(C317*G317)/1000</f>
        <v>26.077999999999999</v>
      </c>
      <c r="Q317" s="51">
        <f t="shared" si="37"/>
        <v>0.51537549407114625</v>
      </c>
    </row>
    <row r="318" spans="1:17" x14ac:dyDescent="0.2">
      <c r="A318" s="18" t="s">
        <v>23</v>
      </c>
      <c r="B318" s="7">
        <v>2032</v>
      </c>
      <c r="C318" s="7">
        <v>68</v>
      </c>
      <c r="D318" s="7">
        <v>260</v>
      </c>
      <c r="E318" s="7">
        <v>19</v>
      </c>
      <c r="F318" s="7">
        <v>92</v>
      </c>
      <c r="G318" s="7">
        <v>474</v>
      </c>
      <c r="H318" s="7">
        <v>14</v>
      </c>
      <c r="I318" s="7">
        <v>97</v>
      </c>
      <c r="J318" s="7">
        <v>768</v>
      </c>
      <c r="K318" s="7">
        <v>61</v>
      </c>
      <c r="L318" s="7">
        <v>92</v>
      </c>
      <c r="M318" s="49">
        <f>C318/$C$2</f>
        <v>0.50370370370370365</v>
      </c>
      <c r="N318" s="50">
        <f>(C318*D318)/1000</f>
        <v>17.68</v>
      </c>
      <c r="O318" s="51">
        <f t="shared" si="36"/>
        <v>0.36378600823045265</v>
      </c>
      <c r="P318" s="52">
        <f>(C318*G318)/1000</f>
        <v>32.231999999999999</v>
      </c>
      <c r="Q318" s="51">
        <f t="shared" si="37"/>
        <v>0.63699604743083005</v>
      </c>
    </row>
    <row r="319" spans="1:17" x14ac:dyDescent="0.2">
      <c r="A319" s="18" t="s">
        <v>24</v>
      </c>
      <c r="B319" s="7">
        <v>2101</v>
      </c>
      <c r="C319" s="7">
        <v>68</v>
      </c>
      <c r="D319" s="7">
        <v>209</v>
      </c>
      <c r="E319" s="7">
        <v>22</v>
      </c>
      <c r="F319" s="7">
        <v>89</v>
      </c>
      <c r="G319" s="7">
        <v>363</v>
      </c>
      <c r="H319" s="7">
        <v>14</v>
      </c>
      <c r="I319" s="7">
        <v>96</v>
      </c>
      <c r="J319" s="7">
        <v>628</v>
      </c>
      <c r="K319" s="7">
        <v>55</v>
      </c>
      <c r="L319" s="7">
        <v>91</v>
      </c>
      <c r="M319" s="49">
        <f>C319/$C$2</f>
        <v>0.50370370370370365</v>
      </c>
      <c r="N319" s="50">
        <f>(C319*D319)/1000</f>
        <v>14.212</v>
      </c>
      <c r="O319" s="51">
        <f t="shared" si="36"/>
        <v>0.29242798353909466</v>
      </c>
      <c r="P319" s="52">
        <f>(C319*G319)/1000</f>
        <v>24.684000000000001</v>
      </c>
      <c r="Q319" s="51">
        <f t="shared" si="37"/>
        <v>0.48782608695652174</v>
      </c>
    </row>
    <row r="320" spans="1:17" x14ac:dyDescent="0.2">
      <c r="A320" s="18" t="s">
        <v>25</v>
      </c>
      <c r="B320" s="7">
        <v>2256</v>
      </c>
      <c r="C320" s="7">
        <v>75</v>
      </c>
      <c r="D320" s="7">
        <v>244</v>
      </c>
      <c r="E320" s="7">
        <v>12</v>
      </c>
      <c r="F320" s="7">
        <v>94</v>
      </c>
      <c r="G320" s="7">
        <v>493</v>
      </c>
      <c r="H320" s="7">
        <v>16</v>
      </c>
      <c r="I320" s="7">
        <v>96</v>
      </c>
      <c r="J320" s="7">
        <v>783</v>
      </c>
      <c r="K320" s="7">
        <v>52</v>
      </c>
      <c r="L320" s="7">
        <v>93</v>
      </c>
      <c r="M320" s="49">
        <f>C320/$C$2</f>
        <v>0.55555555555555558</v>
      </c>
      <c r="N320" s="50">
        <f>(C320*D320)/1000</f>
        <v>18.3</v>
      </c>
      <c r="O320" s="51">
        <f t="shared" si="36"/>
        <v>0.37654320987654322</v>
      </c>
      <c r="P320" s="52">
        <f>(C320*G320)/1000</f>
        <v>36.975000000000001</v>
      </c>
      <c r="Q320" s="51">
        <f t="shared" si="37"/>
        <v>0.73073122529644274</v>
      </c>
    </row>
    <row r="321" spans="1:17" x14ac:dyDescent="0.2">
      <c r="A321" s="18" t="s">
        <v>26</v>
      </c>
      <c r="B321" s="7">
        <v>2491</v>
      </c>
      <c r="C321" s="7">
        <v>80</v>
      </c>
      <c r="D321" s="7">
        <v>261</v>
      </c>
      <c r="E321" s="7">
        <v>10</v>
      </c>
      <c r="F321" s="7">
        <v>95</v>
      </c>
      <c r="G321" s="7">
        <v>442</v>
      </c>
      <c r="H321" s="7">
        <v>19</v>
      </c>
      <c r="I321" s="7">
        <v>95</v>
      </c>
      <c r="J321" s="7">
        <v>768</v>
      </c>
      <c r="K321" s="7">
        <v>56</v>
      </c>
      <c r="L321" s="7">
        <v>95</v>
      </c>
      <c r="M321" s="49">
        <f>C321/$C$2</f>
        <v>0.59259259259259256</v>
      </c>
      <c r="N321" s="50">
        <f>(C321*D321)/1000</f>
        <v>20.88</v>
      </c>
      <c r="O321" s="51">
        <f t="shared" si="36"/>
        <v>0.42962962962962958</v>
      </c>
      <c r="P321" s="52">
        <f>(C321*G321)/1000</f>
        <v>35.36</v>
      </c>
      <c r="Q321" s="51">
        <f t="shared" si="37"/>
        <v>0.69881422924901182</v>
      </c>
    </row>
    <row r="322" spans="1:17" x14ac:dyDescent="0.2">
      <c r="A322" s="18" t="s">
        <v>27</v>
      </c>
      <c r="B322" s="7">
        <v>2083</v>
      </c>
      <c r="C322" s="7">
        <v>67</v>
      </c>
      <c r="D322" s="7">
        <v>390</v>
      </c>
      <c r="E322" s="7">
        <v>25</v>
      </c>
      <c r="F322" s="7">
        <v>92</v>
      </c>
      <c r="G322" s="7">
        <v>441</v>
      </c>
      <c r="H322" s="7">
        <v>22</v>
      </c>
      <c r="I322" s="7">
        <v>95</v>
      </c>
      <c r="J322" s="7">
        <v>814</v>
      </c>
      <c r="K322" s="7">
        <v>76</v>
      </c>
      <c r="L322" s="7">
        <v>91</v>
      </c>
      <c r="M322" s="49">
        <f>C322/$C$2</f>
        <v>0.49629629629629629</v>
      </c>
      <c r="N322" s="50">
        <f>(C322*D322)/1000</f>
        <v>26.13</v>
      </c>
      <c r="O322" s="51">
        <f t="shared" si="36"/>
        <v>0.53765432098765431</v>
      </c>
      <c r="P322" s="52">
        <f>(C322*G322)/1000</f>
        <v>29.547000000000001</v>
      </c>
      <c r="Q322" s="51">
        <f t="shared" si="37"/>
        <v>0.58393280632411071</v>
      </c>
    </row>
    <row r="323" spans="1:17" x14ac:dyDescent="0.2">
      <c r="A323" s="18" t="s">
        <v>28</v>
      </c>
      <c r="B323" s="7">
        <v>2395</v>
      </c>
      <c r="C323" s="7">
        <v>80</v>
      </c>
      <c r="D323" s="7">
        <v>182</v>
      </c>
      <c r="E323" s="7">
        <v>13</v>
      </c>
      <c r="F323" s="7">
        <v>93</v>
      </c>
      <c r="G323" s="7">
        <v>323</v>
      </c>
      <c r="H323" s="7">
        <v>16</v>
      </c>
      <c r="I323" s="7">
        <v>96</v>
      </c>
      <c r="J323" s="7">
        <v>538</v>
      </c>
      <c r="K323" s="7">
        <v>43</v>
      </c>
      <c r="L323" s="7">
        <v>92</v>
      </c>
      <c r="M323" s="49">
        <f>C323/$C$2</f>
        <v>0.59259259259259256</v>
      </c>
      <c r="N323" s="50">
        <f>(C323*D323)/1000</f>
        <v>14.56</v>
      </c>
      <c r="O323" s="51">
        <f t="shared" si="36"/>
        <v>0.29958847736625516</v>
      </c>
      <c r="P323" s="52">
        <f>(C323*G323)/1000</f>
        <v>25.84</v>
      </c>
      <c r="Q323" s="51">
        <f t="shared" si="37"/>
        <v>0.51067193675889322</v>
      </c>
    </row>
    <row r="324" spans="1:17" x14ac:dyDescent="0.2">
      <c r="A324" s="18" t="s">
        <v>29</v>
      </c>
      <c r="B324" s="7">
        <v>2044</v>
      </c>
      <c r="C324" s="7">
        <v>66</v>
      </c>
      <c r="D324" s="7">
        <v>195</v>
      </c>
      <c r="E324" s="7">
        <v>18</v>
      </c>
      <c r="F324" s="7">
        <v>90</v>
      </c>
      <c r="G324" s="7">
        <v>288</v>
      </c>
      <c r="H324" s="7">
        <v>10</v>
      </c>
      <c r="I324" s="7">
        <v>95</v>
      </c>
      <c r="J324" s="7">
        <v>511</v>
      </c>
      <c r="K324" s="7">
        <v>42</v>
      </c>
      <c r="L324" s="7">
        <v>90</v>
      </c>
      <c r="M324" s="49">
        <f>C324/$C$2</f>
        <v>0.48888888888888887</v>
      </c>
      <c r="N324" s="50">
        <f>(C324*D324)/1000</f>
        <v>12.87</v>
      </c>
      <c r="O324" s="51">
        <f t="shared" si="36"/>
        <v>0.26481481481481478</v>
      </c>
      <c r="P324" s="52">
        <f>(C324*G324)/1000</f>
        <v>19.007999999999999</v>
      </c>
      <c r="Q324" s="51">
        <f t="shared" si="37"/>
        <v>0.37565217391304345</v>
      </c>
    </row>
    <row r="325" spans="1:17" x14ac:dyDescent="0.2">
      <c r="A325" s="18" t="s">
        <v>30</v>
      </c>
      <c r="B325" s="7">
        <v>2358</v>
      </c>
      <c r="C325" s="7">
        <v>79</v>
      </c>
      <c r="D325" s="7">
        <v>205</v>
      </c>
      <c r="E325" s="7">
        <v>22</v>
      </c>
      <c r="F325" s="7">
        <v>90</v>
      </c>
      <c r="G325" s="7">
        <v>390</v>
      </c>
      <c r="H325" s="7">
        <v>9</v>
      </c>
      <c r="I325" s="7">
        <v>98</v>
      </c>
      <c r="J325" s="7">
        <v>558</v>
      </c>
      <c r="K325" s="7">
        <v>62</v>
      </c>
      <c r="L325" s="7">
        <v>87</v>
      </c>
      <c r="M325" s="49">
        <f>C325/$C$2</f>
        <v>0.58518518518518514</v>
      </c>
      <c r="N325" s="50">
        <f>(C325*D325)/1000</f>
        <v>16.195</v>
      </c>
      <c r="O325" s="51">
        <f t="shared" si="36"/>
        <v>0.33323045267489709</v>
      </c>
      <c r="P325" s="52">
        <f>(C325*G325)/1000</f>
        <v>30.81</v>
      </c>
      <c r="Q325" s="51">
        <f t="shared" si="37"/>
        <v>0.60889328063241099</v>
      </c>
    </row>
    <row r="326" spans="1:17" ht="13.5" thickBot="1" x14ac:dyDescent="0.25">
      <c r="A326" s="18" t="s">
        <v>31</v>
      </c>
      <c r="B326" s="7">
        <v>3037</v>
      </c>
      <c r="C326" s="7">
        <v>98</v>
      </c>
      <c r="D326" s="7">
        <v>167</v>
      </c>
      <c r="E326" s="7">
        <v>10</v>
      </c>
      <c r="F326" s="7">
        <v>93</v>
      </c>
      <c r="G326" s="7">
        <v>355</v>
      </c>
      <c r="H326" s="7">
        <v>13</v>
      </c>
      <c r="I326" s="7">
        <v>96</v>
      </c>
      <c r="J326" s="7">
        <v>608</v>
      </c>
      <c r="K326" s="7">
        <v>44</v>
      </c>
      <c r="L326" s="7">
        <v>92</v>
      </c>
      <c r="M326" s="49">
        <f>C326/$C$2</f>
        <v>0.72592592592592597</v>
      </c>
      <c r="N326" s="50">
        <f>(C326*D326)/1000</f>
        <v>16.366</v>
      </c>
      <c r="O326" s="51">
        <f t="shared" si="36"/>
        <v>0.33674897119341562</v>
      </c>
      <c r="P326" s="52">
        <f>(C326*G326)/1000</f>
        <v>34.79</v>
      </c>
      <c r="Q326" s="51">
        <f t="shared" si="37"/>
        <v>0.68754940711462442</v>
      </c>
    </row>
    <row r="327" spans="1:17" ht="13.5" thickTop="1" x14ac:dyDescent="0.2">
      <c r="A327" s="19" t="s">
        <v>94</v>
      </c>
      <c r="B327" s="35">
        <f>SUM(B315:B326)</f>
        <v>27186</v>
      </c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53"/>
      <c r="N327" s="54"/>
      <c r="O327" s="55"/>
      <c r="P327" s="56"/>
      <c r="Q327" s="55"/>
    </row>
    <row r="328" spans="1:17" ht="13.5" thickBot="1" x14ac:dyDescent="0.25">
      <c r="A328" s="20" t="s">
        <v>95</v>
      </c>
      <c r="B328" s="11">
        <f t="shared" ref="B328:J328" si="38">AVERAGE(B315:B326)</f>
        <v>2265.5</v>
      </c>
      <c r="C328" s="31">
        <f t="shared" si="38"/>
        <v>74.416666666666671</v>
      </c>
      <c r="D328" s="11">
        <f t="shared" si="38"/>
        <v>232.41666666666666</v>
      </c>
      <c r="E328" s="11">
        <f>AVERAGE(E315:E326)</f>
        <v>17.666666666666668</v>
      </c>
      <c r="F328" s="11">
        <f>AVERAGE(F315:F326)</f>
        <v>91</v>
      </c>
      <c r="G328" s="11">
        <f>AVERAGE(G315:G326)</f>
        <v>395.91666666666669</v>
      </c>
      <c r="H328" s="11">
        <f>AVERAGE(H315:H326)</f>
        <v>15.25</v>
      </c>
      <c r="I328" s="11">
        <f>AVERAGE(I315:I326)</f>
        <v>95.666666666666671</v>
      </c>
      <c r="J328" s="11">
        <f t="shared" si="38"/>
        <v>666.16666666666663</v>
      </c>
      <c r="K328" s="11">
        <f>AVERAGE(K315:K326)</f>
        <v>55.416666666666664</v>
      </c>
      <c r="L328" s="11">
        <f>AVERAGE(L315:L326)</f>
        <v>91.083333333333329</v>
      </c>
      <c r="M328" s="57">
        <f>C328/$C$2</f>
        <v>0.5512345679012346</v>
      </c>
      <c r="N328" s="58">
        <f>(C328*D328)/1000</f>
        <v>17.295673611111113</v>
      </c>
      <c r="O328" s="59">
        <f t="shared" si="36"/>
        <v>0.35587805784179244</v>
      </c>
      <c r="P328" s="60">
        <f>(C328*G328)/1000</f>
        <v>29.462798611111115</v>
      </c>
      <c r="Q328" s="59">
        <f t="shared" si="37"/>
        <v>0.58226874725516031</v>
      </c>
    </row>
    <row r="329" spans="1:17" ht="13.5" thickTop="1" x14ac:dyDescent="0.2"/>
    <row r="330" spans="1:17" ht="13.5" thickBot="1" x14ac:dyDescent="0.25"/>
    <row r="331" spans="1:17" ht="13.5" thickTop="1" x14ac:dyDescent="0.2">
      <c r="A331" s="40" t="s">
        <v>6</v>
      </c>
      <c r="B331" s="22" t="s">
        <v>7</v>
      </c>
      <c r="C331" s="22" t="s">
        <v>7</v>
      </c>
      <c r="D331" s="22" t="s">
        <v>8</v>
      </c>
      <c r="E331" s="22" t="s">
        <v>9</v>
      </c>
      <c r="F331" s="32" t="s">
        <v>3</v>
      </c>
      <c r="G331" s="22" t="s">
        <v>10</v>
      </c>
      <c r="H331" s="22" t="s">
        <v>11</v>
      </c>
      <c r="I331" s="32" t="s">
        <v>4</v>
      </c>
      <c r="J331" s="22" t="s">
        <v>12</v>
      </c>
      <c r="K331" s="22" t="s">
        <v>13</v>
      </c>
      <c r="L331" s="32" t="s">
        <v>14</v>
      </c>
      <c r="M331" s="41" t="s">
        <v>77</v>
      </c>
      <c r="N331" s="42" t="s">
        <v>78</v>
      </c>
      <c r="O331" s="43" t="s">
        <v>79</v>
      </c>
      <c r="P331" s="44" t="s">
        <v>77</v>
      </c>
      <c r="Q331" s="43" t="s">
        <v>77</v>
      </c>
    </row>
    <row r="332" spans="1:17" ht="13.5" thickBot="1" x14ac:dyDescent="0.25">
      <c r="A332" s="36" t="s">
        <v>96</v>
      </c>
      <c r="B332" s="25" t="s">
        <v>16</v>
      </c>
      <c r="C332" s="26" t="s">
        <v>17</v>
      </c>
      <c r="D332" s="25" t="s">
        <v>40</v>
      </c>
      <c r="E332" s="25" t="s">
        <v>40</v>
      </c>
      <c r="F332" s="33" t="s">
        <v>53</v>
      </c>
      <c r="G332" s="25" t="s">
        <v>40</v>
      </c>
      <c r="H332" s="25" t="s">
        <v>40</v>
      </c>
      <c r="I332" s="33" t="s">
        <v>53</v>
      </c>
      <c r="J332" s="25" t="s">
        <v>40</v>
      </c>
      <c r="K332" s="25" t="s">
        <v>40</v>
      </c>
      <c r="L332" s="33" t="s">
        <v>53</v>
      </c>
      <c r="M332" s="45" t="s">
        <v>7</v>
      </c>
      <c r="N332" s="46" t="s">
        <v>81</v>
      </c>
      <c r="O332" s="47" t="s">
        <v>82</v>
      </c>
      <c r="P332" s="48" t="s">
        <v>83</v>
      </c>
      <c r="Q332" s="47" t="s">
        <v>84</v>
      </c>
    </row>
    <row r="333" spans="1:17" ht="13.5" thickTop="1" x14ac:dyDescent="0.2">
      <c r="A333" s="18" t="s">
        <v>20</v>
      </c>
      <c r="B333" s="7">
        <v>2192</v>
      </c>
      <c r="C333" s="7">
        <v>71</v>
      </c>
      <c r="D333" s="7">
        <v>165</v>
      </c>
      <c r="E333" s="7">
        <v>11</v>
      </c>
      <c r="F333" s="7">
        <v>93</v>
      </c>
      <c r="G333" s="7">
        <v>330</v>
      </c>
      <c r="H333" s="7">
        <v>14</v>
      </c>
      <c r="I333" s="7">
        <v>96</v>
      </c>
      <c r="J333" s="7">
        <v>676</v>
      </c>
      <c r="K333" s="7">
        <v>58</v>
      </c>
      <c r="L333" s="7">
        <v>91</v>
      </c>
      <c r="M333" s="49">
        <f>C333/$C$2</f>
        <v>0.52592592592592591</v>
      </c>
      <c r="N333" s="50">
        <f>(C333*D333)/1000</f>
        <v>11.715</v>
      </c>
      <c r="O333" s="51">
        <f>(N333)/$E$3</f>
        <v>0.24104938271604937</v>
      </c>
      <c r="P333" s="52">
        <f>(C333*G333)/1000</f>
        <v>23.43</v>
      </c>
      <c r="Q333" s="51">
        <f>(P333)/$G$3</f>
        <v>0.46304347826086956</v>
      </c>
    </row>
    <row r="334" spans="1:17" x14ac:dyDescent="0.2">
      <c r="A334" s="18" t="s">
        <v>21</v>
      </c>
      <c r="B334" s="7">
        <v>1625</v>
      </c>
      <c r="C334" s="7">
        <v>58</v>
      </c>
      <c r="D334" s="7">
        <v>224</v>
      </c>
      <c r="E334" s="7">
        <v>25</v>
      </c>
      <c r="F334" s="7">
        <v>88</v>
      </c>
      <c r="G334" s="7">
        <v>385</v>
      </c>
      <c r="H334" s="7">
        <v>24</v>
      </c>
      <c r="I334" s="7">
        <v>93</v>
      </c>
      <c r="J334" s="7">
        <v>740</v>
      </c>
      <c r="K334" s="7">
        <v>84</v>
      </c>
      <c r="L334" s="7">
        <v>88</v>
      </c>
      <c r="M334" s="49">
        <f>C334/$C$2</f>
        <v>0.42962962962962964</v>
      </c>
      <c r="N334" s="50">
        <f>(C334*D334)/1000</f>
        <v>12.992000000000001</v>
      </c>
      <c r="O334" s="51">
        <f t="shared" ref="O334:O346" si="39">(N334)/$E$3</f>
        <v>0.26732510288065847</v>
      </c>
      <c r="P334" s="52">
        <f>(C334*G334)/1000</f>
        <v>22.33</v>
      </c>
      <c r="Q334" s="51">
        <f t="shared" ref="Q334:Q346" si="40">(P334)/$G$3</f>
        <v>0.44130434782608691</v>
      </c>
    </row>
    <row r="335" spans="1:17" x14ac:dyDescent="0.2">
      <c r="A335" s="18" t="s">
        <v>36</v>
      </c>
      <c r="B335" s="7">
        <v>1879</v>
      </c>
      <c r="C335" s="7">
        <v>61</v>
      </c>
      <c r="D335" s="7">
        <v>222</v>
      </c>
      <c r="E335" s="7">
        <v>18</v>
      </c>
      <c r="F335" s="7">
        <v>92</v>
      </c>
      <c r="G335" s="7">
        <v>325</v>
      </c>
      <c r="H335" s="7">
        <v>11</v>
      </c>
      <c r="I335" s="7">
        <v>96</v>
      </c>
      <c r="J335" s="7">
        <v>620</v>
      </c>
      <c r="K335" s="7">
        <v>57</v>
      </c>
      <c r="L335" s="7">
        <v>89</v>
      </c>
      <c r="M335" s="49">
        <f>C335/$C$2</f>
        <v>0.45185185185185184</v>
      </c>
      <c r="N335" s="50">
        <f>(C335*D335)/1000</f>
        <v>13.542</v>
      </c>
      <c r="O335" s="51">
        <f t="shared" si="39"/>
        <v>0.27864197530864199</v>
      </c>
      <c r="P335" s="52">
        <f>(C335*G335)/1000</f>
        <v>19.824999999999999</v>
      </c>
      <c r="Q335" s="51">
        <f t="shared" si="40"/>
        <v>0.39179841897233197</v>
      </c>
    </row>
    <row r="336" spans="1:17" x14ac:dyDescent="0.2">
      <c r="A336" s="18" t="s">
        <v>23</v>
      </c>
      <c r="B336" s="7">
        <v>1770</v>
      </c>
      <c r="C336" s="7">
        <v>59</v>
      </c>
      <c r="D336" s="7">
        <v>216</v>
      </c>
      <c r="E336" s="7">
        <v>18</v>
      </c>
      <c r="F336" s="7">
        <v>92</v>
      </c>
      <c r="G336" s="7">
        <v>378</v>
      </c>
      <c r="H336" s="7">
        <v>13</v>
      </c>
      <c r="I336" s="7">
        <v>97</v>
      </c>
      <c r="J336" s="7">
        <v>757</v>
      </c>
      <c r="K336" s="7">
        <v>44</v>
      </c>
      <c r="L336" s="7">
        <v>94</v>
      </c>
      <c r="M336" s="49">
        <f>C336/$C$2</f>
        <v>0.43703703703703706</v>
      </c>
      <c r="N336" s="50">
        <f>(C336*D336)/1000</f>
        <v>12.744</v>
      </c>
      <c r="O336" s="51">
        <f t="shared" si="39"/>
        <v>0.26222222222222219</v>
      </c>
      <c r="P336" s="52">
        <f>(C336*G336)/1000</f>
        <v>22.302</v>
      </c>
      <c r="Q336" s="51">
        <f t="shared" si="40"/>
        <v>0.44075098814229247</v>
      </c>
    </row>
    <row r="337" spans="1:17" x14ac:dyDescent="0.2">
      <c r="A337" s="18" t="s">
        <v>24</v>
      </c>
      <c r="B337" s="7">
        <v>2090</v>
      </c>
      <c r="C337" s="7">
        <v>67</v>
      </c>
      <c r="D337" s="7">
        <v>931</v>
      </c>
      <c r="E337" s="7">
        <v>13</v>
      </c>
      <c r="F337" s="7">
        <v>95</v>
      </c>
      <c r="G337" s="7">
        <v>454</v>
      </c>
      <c r="H337" s="7">
        <v>10</v>
      </c>
      <c r="I337" s="7">
        <v>97</v>
      </c>
      <c r="J337" s="7">
        <v>962</v>
      </c>
      <c r="K337" s="7">
        <v>52</v>
      </c>
      <c r="L337" s="7">
        <v>93</v>
      </c>
      <c r="M337" s="49">
        <f>C337/$C$2</f>
        <v>0.49629629629629629</v>
      </c>
      <c r="N337" s="50">
        <f>(C337*D337)/1000</f>
        <v>62.377000000000002</v>
      </c>
      <c r="O337" s="51">
        <f t="shared" si="39"/>
        <v>1.283477366255144</v>
      </c>
      <c r="P337" s="52">
        <f>(C337*G337)/1000</f>
        <v>30.417999999999999</v>
      </c>
      <c r="Q337" s="51">
        <f t="shared" si="40"/>
        <v>0.60114624505928849</v>
      </c>
    </row>
    <row r="338" spans="1:17" x14ac:dyDescent="0.2">
      <c r="A338" s="18" t="s">
        <v>25</v>
      </c>
      <c r="B338" s="7">
        <v>2496</v>
      </c>
      <c r="C338" s="7">
        <v>83</v>
      </c>
      <c r="D338" s="7">
        <v>229</v>
      </c>
      <c r="E338" s="7">
        <v>12</v>
      </c>
      <c r="F338" s="7">
        <v>94</v>
      </c>
      <c r="G338" s="7">
        <v>264</v>
      </c>
      <c r="H338" s="7">
        <v>17</v>
      </c>
      <c r="I338" s="7">
        <v>93</v>
      </c>
      <c r="J338" s="7">
        <v>525</v>
      </c>
      <c r="K338" s="7">
        <v>81</v>
      </c>
      <c r="L338" s="7">
        <v>84</v>
      </c>
      <c r="M338" s="49">
        <f>C338/$C$2</f>
        <v>0.61481481481481481</v>
      </c>
      <c r="N338" s="50">
        <f>(C338*D338)/1000</f>
        <v>19.007000000000001</v>
      </c>
      <c r="O338" s="51">
        <f t="shared" si="39"/>
        <v>0.39109053497942387</v>
      </c>
      <c r="P338" s="52">
        <f>(C338*G338)/1000</f>
        <v>21.911999999999999</v>
      </c>
      <c r="Q338" s="51">
        <f t="shared" si="40"/>
        <v>0.43304347826086953</v>
      </c>
    </row>
    <row r="339" spans="1:17" x14ac:dyDescent="0.2">
      <c r="A339" s="18" t="s">
        <v>26</v>
      </c>
      <c r="B339" s="7">
        <v>2542</v>
      </c>
      <c r="C339" s="7">
        <v>82</v>
      </c>
      <c r="D339" s="7">
        <v>296</v>
      </c>
      <c r="E339" s="7">
        <v>11</v>
      </c>
      <c r="F339" s="7">
        <v>96</v>
      </c>
      <c r="G339" s="7">
        <v>310</v>
      </c>
      <c r="H339" s="7">
        <v>15</v>
      </c>
      <c r="I339" s="7">
        <v>95</v>
      </c>
      <c r="J339" s="7">
        <v>694</v>
      </c>
      <c r="K339" s="7">
        <v>49</v>
      </c>
      <c r="L339" s="7">
        <v>93</v>
      </c>
      <c r="M339" s="49">
        <f>C339/$C$2</f>
        <v>0.6074074074074074</v>
      </c>
      <c r="N339" s="50">
        <f>(C339*D339)/1000</f>
        <v>24.271999999999998</v>
      </c>
      <c r="O339" s="51">
        <f t="shared" si="39"/>
        <v>0.49942386831275715</v>
      </c>
      <c r="P339" s="52">
        <f>(C339*G339)/1000</f>
        <v>25.42</v>
      </c>
      <c r="Q339" s="51">
        <f t="shared" si="40"/>
        <v>0.50237154150197627</v>
      </c>
    </row>
    <row r="340" spans="1:17" x14ac:dyDescent="0.2">
      <c r="A340" s="18" t="s">
        <v>27</v>
      </c>
      <c r="B340" s="7">
        <v>2682</v>
      </c>
      <c r="C340" s="7">
        <v>87</v>
      </c>
      <c r="D340" s="7">
        <v>230</v>
      </c>
      <c r="E340" s="7">
        <v>26</v>
      </c>
      <c r="F340" s="7">
        <v>88</v>
      </c>
      <c r="G340" s="7">
        <v>306</v>
      </c>
      <c r="H340" s="7">
        <v>15</v>
      </c>
      <c r="I340" s="7">
        <v>95</v>
      </c>
      <c r="J340" s="7">
        <v>650</v>
      </c>
      <c r="K340" s="7">
        <v>53</v>
      </c>
      <c r="L340" s="7">
        <v>92</v>
      </c>
      <c r="M340" s="49">
        <f>C340/$C$2</f>
        <v>0.64444444444444449</v>
      </c>
      <c r="N340" s="50">
        <f>(C340*D340)/1000</f>
        <v>20.010000000000002</v>
      </c>
      <c r="O340" s="51">
        <f t="shared" si="39"/>
        <v>0.41172839506172842</v>
      </c>
      <c r="P340" s="52">
        <f>(C340*G340)/1000</f>
        <v>26.622</v>
      </c>
      <c r="Q340" s="51">
        <f t="shared" si="40"/>
        <v>0.52612648221343872</v>
      </c>
    </row>
    <row r="341" spans="1:17" x14ac:dyDescent="0.2">
      <c r="A341" s="18" t="s">
        <v>28</v>
      </c>
      <c r="B341" s="7">
        <v>2685</v>
      </c>
      <c r="C341" s="7">
        <v>90</v>
      </c>
      <c r="D341" s="7">
        <v>272</v>
      </c>
      <c r="E341" s="7">
        <v>14</v>
      </c>
      <c r="F341" s="7">
        <v>93</v>
      </c>
      <c r="G341" s="7">
        <v>303</v>
      </c>
      <c r="H341" s="7">
        <v>15</v>
      </c>
      <c r="I341" s="7">
        <v>95</v>
      </c>
      <c r="J341" s="7">
        <v>587</v>
      </c>
      <c r="K341" s="7">
        <v>38</v>
      </c>
      <c r="L341" s="7">
        <v>92</v>
      </c>
      <c r="M341" s="49">
        <f>C341/$C$2</f>
        <v>0.66666666666666663</v>
      </c>
      <c r="N341" s="50">
        <f>(C341*D341)/1000</f>
        <v>24.48</v>
      </c>
      <c r="O341" s="51">
        <f t="shared" si="39"/>
        <v>0.50370370370370365</v>
      </c>
      <c r="P341" s="52">
        <f>(C341*G341)/1000</f>
        <v>27.27</v>
      </c>
      <c r="Q341" s="51">
        <f t="shared" si="40"/>
        <v>0.53893280632411067</v>
      </c>
    </row>
    <row r="342" spans="1:17" x14ac:dyDescent="0.2">
      <c r="A342" s="18" t="s">
        <v>29</v>
      </c>
      <c r="B342" s="7">
        <v>2882</v>
      </c>
      <c r="C342" s="7">
        <v>93</v>
      </c>
      <c r="D342" s="7">
        <v>162</v>
      </c>
      <c r="E342" s="7">
        <v>10</v>
      </c>
      <c r="F342" s="7">
        <v>93</v>
      </c>
      <c r="G342" s="7">
        <v>214</v>
      </c>
      <c r="H342" s="7">
        <v>14</v>
      </c>
      <c r="I342" s="7">
        <v>93</v>
      </c>
      <c r="J342" s="7">
        <v>481</v>
      </c>
      <c r="K342" s="7">
        <v>43</v>
      </c>
      <c r="L342" s="7">
        <v>90</v>
      </c>
      <c r="M342" s="49">
        <f>C342/$C$2</f>
        <v>0.68888888888888888</v>
      </c>
      <c r="N342" s="50">
        <f>(C342*D342)/1000</f>
        <v>15.066000000000001</v>
      </c>
      <c r="O342" s="51">
        <f t="shared" si="39"/>
        <v>0.31</v>
      </c>
      <c r="P342" s="52">
        <f>(C342*G342)/1000</f>
        <v>19.902000000000001</v>
      </c>
      <c r="Q342" s="51">
        <f t="shared" si="40"/>
        <v>0.39332015810276683</v>
      </c>
    </row>
    <row r="343" spans="1:17" x14ac:dyDescent="0.2">
      <c r="A343" s="18" t="s">
        <v>30</v>
      </c>
      <c r="B343" s="7">
        <v>2038</v>
      </c>
      <c r="C343" s="7">
        <v>68</v>
      </c>
      <c r="D343" s="7">
        <v>307</v>
      </c>
      <c r="E343" s="7">
        <v>13</v>
      </c>
      <c r="F343" s="7">
        <v>95</v>
      </c>
      <c r="G343" s="7">
        <v>451</v>
      </c>
      <c r="H343" s="7">
        <v>20</v>
      </c>
      <c r="I343" s="7">
        <v>95</v>
      </c>
      <c r="J343" s="7">
        <v>732</v>
      </c>
      <c r="K343" s="7">
        <v>56</v>
      </c>
      <c r="L343" s="7">
        <v>92</v>
      </c>
      <c r="M343" s="49">
        <f>C343/$C$2</f>
        <v>0.50370370370370365</v>
      </c>
      <c r="N343" s="50">
        <f>(C343*D343)/1000</f>
        <v>20.876000000000001</v>
      </c>
      <c r="O343" s="51">
        <f t="shared" si="39"/>
        <v>0.42954732510288068</v>
      </c>
      <c r="P343" s="52">
        <f>(C343*G343)/1000</f>
        <v>30.667999999999999</v>
      </c>
      <c r="Q343" s="51">
        <f t="shared" si="40"/>
        <v>0.60608695652173905</v>
      </c>
    </row>
    <row r="344" spans="1:17" ht="13.5" thickBot="1" x14ac:dyDescent="0.25">
      <c r="A344" s="18" t="s">
        <v>31</v>
      </c>
      <c r="B344" s="7">
        <v>1748</v>
      </c>
      <c r="C344" s="7">
        <v>56</v>
      </c>
      <c r="D344" s="7">
        <v>242</v>
      </c>
      <c r="E344" s="7">
        <v>19</v>
      </c>
      <c r="F344" s="7">
        <v>92</v>
      </c>
      <c r="G344" s="7">
        <v>350</v>
      </c>
      <c r="H344" s="7">
        <v>21</v>
      </c>
      <c r="I344" s="7">
        <v>94</v>
      </c>
      <c r="J344" s="7">
        <v>727</v>
      </c>
      <c r="K344" s="7">
        <v>59</v>
      </c>
      <c r="L344" s="7">
        <v>91</v>
      </c>
      <c r="M344" s="49">
        <f>C344/$C$2</f>
        <v>0.4148148148148148</v>
      </c>
      <c r="N344" s="50">
        <f>(C344*D344)/1000</f>
        <v>13.552</v>
      </c>
      <c r="O344" s="51">
        <f t="shared" si="39"/>
        <v>0.27884773662551438</v>
      </c>
      <c r="P344" s="52">
        <f>(C344*G344)/1000</f>
        <v>19.600000000000001</v>
      </c>
      <c r="Q344" s="51">
        <f t="shared" si="40"/>
        <v>0.38735177865612652</v>
      </c>
    </row>
    <row r="345" spans="1:17" ht="13.5" thickTop="1" x14ac:dyDescent="0.2">
      <c r="A345" s="19" t="s">
        <v>97</v>
      </c>
      <c r="B345" s="35">
        <f>SUM(B333:B344)</f>
        <v>26629</v>
      </c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53"/>
      <c r="N345" s="54"/>
      <c r="O345" s="55"/>
      <c r="P345" s="56"/>
      <c r="Q345" s="55"/>
    </row>
    <row r="346" spans="1:17" ht="13.5" thickBot="1" x14ac:dyDescent="0.25">
      <c r="A346" s="20" t="s">
        <v>98</v>
      </c>
      <c r="B346" s="11">
        <f t="shared" ref="B346:J346" si="41">AVERAGE(B333:B344)</f>
        <v>2219.0833333333335</v>
      </c>
      <c r="C346" s="31">
        <f t="shared" si="41"/>
        <v>72.916666666666671</v>
      </c>
      <c r="D346" s="11">
        <f t="shared" si="41"/>
        <v>291.33333333333331</v>
      </c>
      <c r="E346" s="11">
        <f>AVERAGE(E333:E344)</f>
        <v>15.833333333333334</v>
      </c>
      <c r="F346" s="11">
        <f>AVERAGE(F333:F344)</f>
        <v>92.583333333333329</v>
      </c>
      <c r="G346" s="11">
        <f>AVERAGE(G333:G344)</f>
        <v>339.16666666666669</v>
      </c>
      <c r="H346" s="11">
        <f>AVERAGE(H333:H344)</f>
        <v>15.75</v>
      </c>
      <c r="I346" s="11">
        <f>AVERAGE(I333:I344)</f>
        <v>94.916666666666671</v>
      </c>
      <c r="J346" s="11">
        <f t="shared" si="41"/>
        <v>679.25</v>
      </c>
      <c r="K346" s="11">
        <f>AVERAGE(K333:K344)</f>
        <v>56.166666666666664</v>
      </c>
      <c r="L346" s="11">
        <f>AVERAGE(L333:L344)</f>
        <v>90.75</v>
      </c>
      <c r="M346" s="57">
        <f>C346/$C$2</f>
        <v>0.54012345679012352</v>
      </c>
      <c r="N346" s="58">
        <f>(C346*D346)/1000</f>
        <v>21.243055555555554</v>
      </c>
      <c r="O346" s="59">
        <f t="shared" si="39"/>
        <v>0.43709990855052577</v>
      </c>
      <c r="P346" s="60">
        <f>(C346*G346)/1000</f>
        <v>24.730902777777782</v>
      </c>
      <c r="Q346" s="59">
        <f t="shared" si="40"/>
        <v>0.48875301932367154</v>
      </c>
    </row>
    <row r="347" spans="1:17" ht="13.5" thickTop="1" x14ac:dyDescent="0.2"/>
    <row r="348" spans="1:17" ht="13.5" thickBot="1" x14ac:dyDescent="0.25"/>
    <row r="349" spans="1:17" ht="13.5" thickTop="1" x14ac:dyDescent="0.2">
      <c r="A349" s="40" t="s">
        <v>6</v>
      </c>
      <c r="B349" s="22" t="s">
        <v>7</v>
      </c>
      <c r="C349" s="22" t="s">
        <v>7</v>
      </c>
      <c r="D349" s="22" t="s">
        <v>8</v>
      </c>
      <c r="E349" s="22" t="s">
        <v>9</v>
      </c>
      <c r="F349" s="32" t="s">
        <v>3</v>
      </c>
      <c r="G349" s="22" t="s">
        <v>10</v>
      </c>
      <c r="H349" s="22" t="s">
        <v>11</v>
      </c>
      <c r="I349" s="32" t="s">
        <v>4</v>
      </c>
      <c r="J349" s="22" t="s">
        <v>12</v>
      </c>
      <c r="K349" s="22" t="s">
        <v>13</v>
      </c>
      <c r="L349" s="32" t="s">
        <v>14</v>
      </c>
      <c r="M349" s="41" t="s">
        <v>77</v>
      </c>
      <c r="N349" s="42" t="s">
        <v>78</v>
      </c>
      <c r="O349" s="43" t="s">
        <v>79</v>
      </c>
      <c r="P349" s="44" t="s">
        <v>77</v>
      </c>
      <c r="Q349" s="43" t="s">
        <v>77</v>
      </c>
    </row>
    <row r="350" spans="1:17" ht="13.5" thickBot="1" x14ac:dyDescent="0.25">
      <c r="A350" s="36" t="s">
        <v>99</v>
      </c>
      <c r="B350" s="25" t="s">
        <v>16</v>
      </c>
      <c r="C350" s="26" t="s">
        <v>17</v>
      </c>
      <c r="D350" s="25" t="s">
        <v>40</v>
      </c>
      <c r="E350" s="25" t="s">
        <v>40</v>
      </c>
      <c r="F350" s="33" t="s">
        <v>53</v>
      </c>
      <c r="G350" s="25" t="s">
        <v>40</v>
      </c>
      <c r="H350" s="25" t="s">
        <v>40</v>
      </c>
      <c r="I350" s="33" t="s">
        <v>53</v>
      </c>
      <c r="J350" s="25" t="s">
        <v>40</v>
      </c>
      <c r="K350" s="25" t="s">
        <v>40</v>
      </c>
      <c r="L350" s="33" t="s">
        <v>53</v>
      </c>
      <c r="M350" s="45" t="s">
        <v>7</v>
      </c>
      <c r="N350" s="46" t="s">
        <v>81</v>
      </c>
      <c r="O350" s="47" t="s">
        <v>82</v>
      </c>
      <c r="P350" s="48" t="s">
        <v>83</v>
      </c>
      <c r="Q350" s="47" t="s">
        <v>84</v>
      </c>
    </row>
    <row r="351" spans="1:17" ht="13.5" thickTop="1" x14ac:dyDescent="0.2">
      <c r="A351" s="18" t="s">
        <v>20</v>
      </c>
      <c r="B351" s="7">
        <v>1383</v>
      </c>
      <c r="C351" s="7">
        <v>45</v>
      </c>
      <c r="D351" s="7">
        <v>239</v>
      </c>
      <c r="E351" s="7">
        <v>26</v>
      </c>
      <c r="F351" s="7">
        <v>87</v>
      </c>
      <c r="G351" s="7">
        <v>363</v>
      </c>
      <c r="H351" s="7">
        <v>24</v>
      </c>
      <c r="I351" s="7">
        <v>93</v>
      </c>
      <c r="J351" s="7">
        <v>744</v>
      </c>
      <c r="K351" s="7">
        <v>78</v>
      </c>
      <c r="L351" s="7">
        <v>89</v>
      </c>
      <c r="M351" s="49">
        <f>C351/$C$2</f>
        <v>0.33333333333333331</v>
      </c>
      <c r="N351" s="50">
        <f>(C351*D351)/1000</f>
        <v>10.755000000000001</v>
      </c>
      <c r="O351" s="51">
        <f>(N351)/$E$3</f>
        <v>0.2212962962962963</v>
      </c>
      <c r="P351" s="52">
        <f>(C351*G351)/1000</f>
        <v>16.335000000000001</v>
      </c>
      <c r="Q351" s="51">
        <f>(P351)/$G$3</f>
        <v>0.32282608695652176</v>
      </c>
    </row>
    <row r="352" spans="1:17" x14ac:dyDescent="0.2">
      <c r="A352" s="18" t="s">
        <v>21</v>
      </c>
      <c r="B352" s="7">
        <v>1497</v>
      </c>
      <c r="C352" s="7">
        <v>52</v>
      </c>
      <c r="D352" s="7">
        <v>328</v>
      </c>
      <c r="E352" s="7">
        <v>19</v>
      </c>
      <c r="F352" s="7">
        <v>92</v>
      </c>
      <c r="G352" s="7">
        <v>436</v>
      </c>
      <c r="H352" s="7">
        <v>17</v>
      </c>
      <c r="I352" s="7">
        <v>96</v>
      </c>
      <c r="J352" s="7">
        <v>768</v>
      </c>
      <c r="K352" s="7">
        <v>69</v>
      </c>
      <c r="L352" s="7">
        <v>91</v>
      </c>
      <c r="M352" s="49">
        <f>C352/$C$2</f>
        <v>0.38518518518518519</v>
      </c>
      <c r="N352" s="50">
        <f>(C352*D352)/1000</f>
        <v>17.056000000000001</v>
      </c>
      <c r="O352" s="51">
        <f t="shared" ref="O352:O364" si="42">(N352)/$E$3</f>
        <v>0.35094650205761319</v>
      </c>
      <c r="P352" s="52">
        <f>(C352*G352)/1000</f>
        <v>22.672000000000001</v>
      </c>
      <c r="Q352" s="51">
        <f t="shared" ref="Q352:Q364" si="43">(P352)/$G$3</f>
        <v>0.44806324110671936</v>
      </c>
    </row>
    <row r="353" spans="1:17" x14ac:dyDescent="0.2">
      <c r="A353" s="18" t="s">
        <v>36</v>
      </c>
      <c r="B353" s="7">
        <v>2073</v>
      </c>
      <c r="C353" s="7">
        <v>67</v>
      </c>
      <c r="D353" s="7">
        <v>232</v>
      </c>
      <c r="E353" s="7">
        <v>31</v>
      </c>
      <c r="F353" s="7">
        <v>83</v>
      </c>
      <c r="G353" s="7">
        <v>342</v>
      </c>
      <c r="H353" s="7">
        <v>17</v>
      </c>
      <c r="I353" s="7">
        <v>94</v>
      </c>
      <c r="J353" s="7">
        <v>635</v>
      </c>
      <c r="K353" s="7">
        <v>73</v>
      </c>
      <c r="L353" s="7">
        <v>87</v>
      </c>
      <c r="M353" s="49">
        <f>C353/$C$2</f>
        <v>0.49629629629629629</v>
      </c>
      <c r="N353" s="50">
        <f>(C353*D353)/1000</f>
        <v>15.544</v>
      </c>
      <c r="O353" s="51">
        <f t="shared" si="42"/>
        <v>0.31983539094650204</v>
      </c>
      <c r="P353" s="52">
        <f>(C353*G353)/1000</f>
        <v>22.914000000000001</v>
      </c>
      <c r="Q353" s="51">
        <f t="shared" si="43"/>
        <v>0.45284584980237158</v>
      </c>
    </row>
    <row r="354" spans="1:17" x14ac:dyDescent="0.2">
      <c r="A354" s="18" t="s">
        <v>23</v>
      </c>
      <c r="B354" s="7">
        <v>1778</v>
      </c>
      <c r="C354" s="7">
        <v>59</v>
      </c>
      <c r="D354" s="7">
        <v>226</v>
      </c>
      <c r="E354" s="7">
        <v>22</v>
      </c>
      <c r="F354" s="7">
        <v>89</v>
      </c>
      <c r="G354" s="7">
        <v>364</v>
      </c>
      <c r="H354" s="7">
        <v>20</v>
      </c>
      <c r="I354" s="7">
        <v>94</v>
      </c>
      <c r="J354" s="7">
        <v>670</v>
      </c>
      <c r="K354" s="7">
        <v>72</v>
      </c>
      <c r="L354" s="7">
        <v>89</v>
      </c>
      <c r="M354" s="49">
        <f>C354/$C$2</f>
        <v>0.43703703703703706</v>
      </c>
      <c r="N354" s="50">
        <f>(C354*D354)/1000</f>
        <v>13.334</v>
      </c>
      <c r="O354" s="51">
        <f t="shared" si="42"/>
        <v>0.27436213991769548</v>
      </c>
      <c r="P354" s="52">
        <f>(C354*G354)/1000</f>
        <v>21.475999999999999</v>
      </c>
      <c r="Q354" s="51">
        <f t="shared" si="43"/>
        <v>0.42442687747035568</v>
      </c>
    </row>
    <row r="355" spans="1:17" x14ac:dyDescent="0.2">
      <c r="A355" s="18" t="s">
        <v>24</v>
      </c>
      <c r="B355" s="7">
        <v>2082</v>
      </c>
      <c r="C355" s="7">
        <v>67</v>
      </c>
      <c r="D355" s="7">
        <v>285</v>
      </c>
      <c r="E355" s="7">
        <v>17</v>
      </c>
      <c r="F355" s="7">
        <v>93</v>
      </c>
      <c r="G355" s="7">
        <v>356</v>
      </c>
      <c r="H355" s="7">
        <v>16</v>
      </c>
      <c r="I355" s="7">
        <v>95</v>
      </c>
      <c r="J355" s="7">
        <v>691</v>
      </c>
      <c r="K355" s="7">
        <v>57</v>
      </c>
      <c r="L355" s="7">
        <v>90</v>
      </c>
      <c r="M355" s="49">
        <f>C355/$C$2</f>
        <v>0.49629629629629629</v>
      </c>
      <c r="N355" s="50">
        <f>(C355*D355)/1000</f>
        <v>19.094999999999999</v>
      </c>
      <c r="O355" s="51">
        <f t="shared" si="42"/>
        <v>0.39290123456790121</v>
      </c>
      <c r="P355" s="52">
        <f>(C355*G355)/1000</f>
        <v>23.852</v>
      </c>
      <c r="Q355" s="51">
        <f t="shared" si="43"/>
        <v>0.47138339920948613</v>
      </c>
    </row>
    <row r="356" spans="1:17" x14ac:dyDescent="0.2">
      <c r="A356" s="18" t="s">
        <v>25</v>
      </c>
      <c r="B356" s="7">
        <v>2115</v>
      </c>
      <c r="C356" s="7">
        <v>71</v>
      </c>
      <c r="D356" s="7">
        <v>259</v>
      </c>
      <c r="E356" s="7">
        <v>17</v>
      </c>
      <c r="F356" s="7">
        <v>89</v>
      </c>
      <c r="G356" s="7">
        <v>342</v>
      </c>
      <c r="H356" s="7">
        <v>25</v>
      </c>
      <c r="I356" s="7">
        <v>92</v>
      </c>
      <c r="J356" s="7">
        <v>650</v>
      </c>
      <c r="K356" s="7">
        <v>62</v>
      </c>
      <c r="L356" s="7">
        <v>89</v>
      </c>
      <c r="M356" s="49">
        <f>C356/$C$2</f>
        <v>0.52592592592592591</v>
      </c>
      <c r="N356" s="50">
        <f>(C356*D356)/1000</f>
        <v>18.388999999999999</v>
      </c>
      <c r="O356" s="51">
        <f t="shared" si="42"/>
        <v>0.37837448559670778</v>
      </c>
      <c r="P356" s="52">
        <f>(C356*G356)/1000</f>
        <v>24.282</v>
      </c>
      <c r="Q356" s="51">
        <f t="shared" si="43"/>
        <v>0.47988142292490116</v>
      </c>
    </row>
    <row r="357" spans="1:17" x14ac:dyDescent="0.2">
      <c r="A357" s="18" t="s">
        <v>26</v>
      </c>
      <c r="B357" s="7">
        <v>2289</v>
      </c>
      <c r="C357" s="7">
        <v>74</v>
      </c>
      <c r="D357" s="7">
        <v>417</v>
      </c>
      <c r="E357" s="7">
        <v>19</v>
      </c>
      <c r="F357" s="7">
        <v>91</v>
      </c>
      <c r="G357" s="7">
        <v>403</v>
      </c>
      <c r="H357" s="7">
        <v>15</v>
      </c>
      <c r="I357" s="7">
        <v>96</v>
      </c>
      <c r="J357" s="7">
        <v>748</v>
      </c>
      <c r="K357" s="7">
        <v>45</v>
      </c>
      <c r="L357" s="7">
        <v>93</v>
      </c>
      <c r="M357" s="49">
        <f>C357/$C$2</f>
        <v>0.54814814814814816</v>
      </c>
      <c r="N357" s="50">
        <f>(C357*D357)/1000</f>
        <v>30.858000000000001</v>
      </c>
      <c r="O357" s="51">
        <f t="shared" si="42"/>
        <v>0.63493827160493821</v>
      </c>
      <c r="P357" s="52">
        <f>(C357*G357)/1000</f>
        <v>29.821999999999999</v>
      </c>
      <c r="Q357" s="51">
        <f t="shared" si="43"/>
        <v>0.58936758893280627</v>
      </c>
    </row>
    <row r="358" spans="1:17" x14ac:dyDescent="0.2">
      <c r="A358" s="18" t="s">
        <v>27</v>
      </c>
      <c r="B358" s="7">
        <v>3286</v>
      </c>
      <c r="C358" s="7">
        <v>106</v>
      </c>
      <c r="D358" s="7">
        <v>268</v>
      </c>
      <c r="E358" s="7">
        <v>12</v>
      </c>
      <c r="F358" s="7">
        <v>96</v>
      </c>
      <c r="G358" s="7">
        <v>434</v>
      </c>
      <c r="H358" s="7">
        <v>14</v>
      </c>
      <c r="I358" s="7">
        <v>96</v>
      </c>
      <c r="J358" s="7">
        <v>852</v>
      </c>
      <c r="K358" s="7">
        <v>40</v>
      </c>
      <c r="L358" s="7">
        <v>94</v>
      </c>
      <c r="M358" s="49">
        <f>C358/$C$2</f>
        <v>0.78518518518518521</v>
      </c>
      <c r="N358" s="50">
        <f>(C358*D358)/1000</f>
        <v>28.408000000000001</v>
      </c>
      <c r="O358" s="51">
        <f t="shared" si="42"/>
        <v>0.58452674897119339</v>
      </c>
      <c r="P358" s="52">
        <f>(C358*G358)/1000</f>
        <v>46.003999999999998</v>
      </c>
      <c r="Q358" s="51">
        <f t="shared" si="43"/>
        <v>0.9091699604743082</v>
      </c>
    </row>
    <row r="359" spans="1:17" x14ac:dyDescent="0.2">
      <c r="A359" s="18" t="s">
        <v>28</v>
      </c>
      <c r="B359" s="7">
        <v>3283</v>
      </c>
      <c r="C359" s="7">
        <v>109</v>
      </c>
      <c r="D359" s="7">
        <v>226</v>
      </c>
      <c r="E359" s="7">
        <v>12</v>
      </c>
      <c r="F359" s="7">
        <v>92</v>
      </c>
      <c r="G359" s="7">
        <v>317</v>
      </c>
      <c r="H359" s="7">
        <v>12</v>
      </c>
      <c r="I359" s="7">
        <v>95</v>
      </c>
      <c r="J359" s="7">
        <v>585</v>
      </c>
      <c r="K359" s="7">
        <v>36</v>
      </c>
      <c r="L359" s="7">
        <v>92</v>
      </c>
      <c r="M359" s="49">
        <f>C359/$C$2</f>
        <v>0.80740740740740746</v>
      </c>
      <c r="N359" s="50">
        <f>(C359*D359)/1000</f>
        <v>24.634</v>
      </c>
      <c r="O359" s="51">
        <f t="shared" si="42"/>
        <v>0.50687242798353904</v>
      </c>
      <c r="P359" s="52">
        <f>(C359*G359)/1000</f>
        <v>34.552999999999997</v>
      </c>
      <c r="Q359" s="51">
        <f t="shared" si="43"/>
        <v>0.68286561264822132</v>
      </c>
    </row>
    <row r="360" spans="1:17" x14ac:dyDescent="0.2">
      <c r="A360" s="18" t="s">
        <v>29</v>
      </c>
      <c r="B360" s="7">
        <v>3039</v>
      </c>
      <c r="C360" s="7">
        <v>98</v>
      </c>
      <c r="D360" s="7">
        <v>213</v>
      </c>
      <c r="E360" s="7">
        <v>12</v>
      </c>
      <c r="F360" s="7">
        <v>93</v>
      </c>
      <c r="G360" s="7">
        <v>313</v>
      </c>
      <c r="H360" s="7">
        <v>12</v>
      </c>
      <c r="I360" s="7">
        <v>96</v>
      </c>
      <c r="J360" s="7">
        <v>555</v>
      </c>
      <c r="K360" s="7">
        <v>42</v>
      </c>
      <c r="L360" s="7">
        <v>92</v>
      </c>
      <c r="M360" s="49">
        <f>C360/$C$2</f>
        <v>0.72592592592592597</v>
      </c>
      <c r="N360" s="50">
        <f>(C360*D360)/1000</f>
        <v>20.873999999999999</v>
      </c>
      <c r="O360" s="51">
        <f t="shared" si="42"/>
        <v>0.42950617283950615</v>
      </c>
      <c r="P360" s="52">
        <f>(C360*G360)/1000</f>
        <v>30.673999999999999</v>
      </c>
      <c r="Q360" s="51">
        <f t="shared" si="43"/>
        <v>0.60620553359683793</v>
      </c>
    </row>
    <row r="361" spans="1:17" x14ac:dyDescent="0.2">
      <c r="A361" s="18" t="s">
        <v>30</v>
      </c>
      <c r="B361" s="7">
        <v>1898</v>
      </c>
      <c r="C361" s="7">
        <v>63</v>
      </c>
      <c r="D361" s="7">
        <v>213</v>
      </c>
      <c r="E361" s="7">
        <v>19</v>
      </c>
      <c r="F361" s="7">
        <v>83</v>
      </c>
      <c r="G361" s="7">
        <v>343</v>
      </c>
      <c r="H361" s="7">
        <v>14</v>
      </c>
      <c r="I361" s="7">
        <v>95</v>
      </c>
      <c r="J361" s="7">
        <v>638</v>
      </c>
      <c r="K361" s="7">
        <v>59</v>
      </c>
      <c r="L361" s="7">
        <v>88</v>
      </c>
      <c r="M361" s="49">
        <f>C361/$C$2</f>
        <v>0.46666666666666667</v>
      </c>
      <c r="N361" s="50">
        <f>(C361*D361)/1000</f>
        <v>13.419</v>
      </c>
      <c r="O361" s="51">
        <f t="shared" si="42"/>
        <v>0.27611111111111114</v>
      </c>
      <c r="P361" s="52">
        <f>(C361*G361)/1000</f>
        <v>21.609000000000002</v>
      </c>
      <c r="Q361" s="51">
        <f t="shared" si="43"/>
        <v>0.42705533596837947</v>
      </c>
    </row>
    <row r="362" spans="1:17" ht="13.5" thickBot="1" x14ac:dyDescent="0.25">
      <c r="A362" s="18" t="s">
        <v>31</v>
      </c>
      <c r="B362" s="7">
        <v>2509</v>
      </c>
      <c r="C362" s="7">
        <v>81</v>
      </c>
      <c r="D362" s="7">
        <v>128</v>
      </c>
      <c r="E362" s="7">
        <v>18</v>
      </c>
      <c r="F362" s="7">
        <v>77</v>
      </c>
      <c r="G362" s="7">
        <v>244</v>
      </c>
      <c r="H362" s="7">
        <v>17</v>
      </c>
      <c r="I362" s="7">
        <v>90</v>
      </c>
      <c r="J362" s="7">
        <v>452</v>
      </c>
      <c r="K362" s="7">
        <v>56</v>
      </c>
      <c r="L362" s="7">
        <v>84</v>
      </c>
      <c r="M362" s="49">
        <f>C362/$C$2</f>
        <v>0.6</v>
      </c>
      <c r="N362" s="50">
        <f>(C362*D362)/1000</f>
        <v>10.368</v>
      </c>
      <c r="O362" s="51">
        <f t="shared" si="42"/>
        <v>0.21333333333333335</v>
      </c>
      <c r="P362" s="52">
        <f>(C362*G362)/1000</f>
        <v>19.763999999999999</v>
      </c>
      <c r="Q362" s="51">
        <f t="shared" si="43"/>
        <v>0.39059288537549403</v>
      </c>
    </row>
    <row r="363" spans="1:17" ht="13.5" thickTop="1" x14ac:dyDescent="0.2">
      <c r="A363" s="19" t="s">
        <v>100</v>
      </c>
      <c r="B363" s="35">
        <f>SUM(B351:B362)</f>
        <v>27232</v>
      </c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53"/>
      <c r="N363" s="54"/>
      <c r="O363" s="55"/>
      <c r="P363" s="56"/>
      <c r="Q363" s="55"/>
    </row>
    <row r="364" spans="1:17" ht="13.5" thickBot="1" x14ac:dyDescent="0.25">
      <c r="A364" s="20" t="s">
        <v>101</v>
      </c>
      <c r="B364" s="11">
        <f t="shared" ref="B364:J364" si="44">AVERAGE(B351:B362)</f>
        <v>2269.3333333333335</v>
      </c>
      <c r="C364" s="31">
        <f t="shared" si="44"/>
        <v>74.333333333333329</v>
      </c>
      <c r="D364" s="11">
        <f t="shared" si="44"/>
        <v>252.83333333333334</v>
      </c>
      <c r="E364" s="11">
        <f>AVERAGE(E351:E362)</f>
        <v>18.666666666666668</v>
      </c>
      <c r="F364" s="11">
        <f>AVERAGE(F351:F362)</f>
        <v>88.75</v>
      </c>
      <c r="G364" s="11">
        <f>AVERAGE(G351:G362)</f>
        <v>354.75</v>
      </c>
      <c r="H364" s="11">
        <f>AVERAGE(H351:H362)</f>
        <v>16.916666666666668</v>
      </c>
      <c r="I364" s="11">
        <f>AVERAGE(I351:I362)</f>
        <v>94.333333333333329</v>
      </c>
      <c r="J364" s="11">
        <f t="shared" si="44"/>
        <v>665.66666666666663</v>
      </c>
      <c r="K364" s="11">
        <f>AVERAGE(K351:K362)</f>
        <v>57.416666666666664</v>
      </c>
      <c r="L364" s="11">
        <f>AVERAGE(L351:L362)</f>
        <v>89.833333333333329</v>
      </c>
      <c r="M364" s="57">
        <f>C364/$C$2</f>
        <v>0.55061728395061726</v>
      </c>
      <c r="N364" s="58">
        <f>(C364*D364)/1000</f>
        <v>18.793944444444445</v>
      </c>
      <c r="O364" s="59">
        <f t="shared" si="42"/>
        <v>0.38670667581161411</v>
      </c>
      <c r="P364" s="60">
        <f>(C364*G364)/1000</f>
        <v>26.36975</v>
      </c>
      <c r="Q364" s="59">
        <f t="shared" si="43"/>
        <v>0.52114130434782602</v>
      </c>
    </row>
    <row r="365" spans="1:17" ht="13.5" thickTop="1" x14ac:dyDescent="0.2"/>
    <row r="366" spans="1:17" ht="13.5" thickBot="1" x14ac:dyDescent="0.25"/>
    <row r="367" spans="1:17" ht="13.5" thickTop="1" x14ac:dyDescent="0.2">
      <c r="A367" s="40" t="s">
        <v>6</v>
      </c>
      <c r="B367" s="22" t="s">
        <v>7</v>
      </c>
      <c r="C367" s="22" t="s">
        <v>7</v>
      </c>
      <c r="D367" s="22" t="s">
        <v>8</v>
      </c>
      <c r="E367" s="22" t="s">
        <v>9</v>
      </c>
      <c r="F367" s="32" t="s">
        <v>3</v>
      </c>
      <c r="G367" s="22" t="s">
        <v>10</v>
      </c>
      <c r="H367" s="22" t="s">
        <v>11</v>
      </c>
      <c r="I367" s="32" t="s">
        <v>4</v>
      </c>
      <c r="J367" s="22" t="s">
        <v>12</v>
      </c>
      <c r="K367" s="22" t="s">
        <v>13</v>
      </c>
      <c r="L367" s="32" t="s">
        <v>14</v>
      </c>
      <c r="M367" s="41" t="s">
        <v>77</v>
      </c>
      <c r="N367" s="42" t="s">
        <v>78</v>
      </c>
      <c r="O367" s="43" t="s">
        <v>79</v>
      </c>
      <c r="P367" s="44" t="s">
        <v>77</v>
      </c>
      <c r="Q367" s="43" t="s">
        <v>77</v>
      </c>
    </row>
    <row r="368" spans="1:17" ht="13.5" thickBot="1" x14ac:dyDescent="0.25">
      <c r="A368" s="36" t="s">
        <v>102</v>
      </c>
      <c r="B368" s="25" t="s">
        <v>16</v>
      </c>
      <c r="C368" s="26" t="s">
        <v>17</v>
      </c>
      <c r="D368" s="25" t="s">
        <v>40</v>
      </c>
      <c r="E368" s="25" t="s">
        <v>40</v>
      </c>
      <c r="F368" s="33" t="s">
        <v>53</v>
      </c>
      <c r="G368" s="25" t="s">
        <v>40</v>
      </c>
      <c r="H368" s="25" t="s">
        <v>40</v>
      </c>
      <c r="I368" s="33" t="s">
        <v>53</v>
      </c>
      <c r="J368" s="25" t="s">
        <v>40</v>
      </c>
      <c r="K368" s="25" t="s">
        <v>40</v>
      </c>
      <c r="L368" s="33" t="s">
        <v>53</v>
      </c>
      <c r="M368" s="45" t="s">
        <v>7</v>
      </c>
      <c r="N368" s="46" t="s">
        <v>81</v>
      </c>
      <c r="O368" s="47" t="s">
        <v>82</v>
      </c>
      <c r="P368" s="48" t="s">
        <v>83</v>
      </c>
      <c r="Q368" s="47" t="s">
        <v>84</v>
      </c>
    </row>
    <row r="369" spans="1:17" ht="13.5" thickTop="1" x14ac:dyDescent="0.2">
      <c r="A369" s="18" t="s">
        <v>20</v>
      </c>
      <c r="B369" s="7">
        <v>1662</v>
      </c>
      <c r="C369" s="7">
        <v>54</v>
      </c>
      <c r="D369" s="7">
        <v>179</v>
      </c>
      <c r="E369" s="7">
        <v>40</v>
      </c>
      <c r="F369" s="37">
        <f t="shared" ref="F369:F380" si="45">+(D369-E369)/D369</f>
        <v>0.77653631284916202</v>
      </c>
      <c r="G369" s="7">
        <v>363</v>
      </c>
      <c r="H369" s="7">
        <v>47</v>
      </c>
      <c r="I369" s="37">
        <f>+(G369-H369)/G369</f>
        <v>0.87052341597796146</v>
      </c>
      <c r="J369" s="7">
        <v>674</v>
      </c>
      <c r="K369" s="7">
        <v>134</v>
      </c>
      <c r="L369" s="37">
        <f t="shared" ref="L369:L380" si="46">+(J369-K369)/J369</f>
        <v>0.80118694362017806</v>
      </c>
      <c r="M369" s="49">
        <f>C369/$C$2</f>
        <v>0.4</v>
      </c>
      <c r="N369" s="50">
        <f>(C369*D369)/1000</f>
        <v>9.6660000000000004</v>
      </c>
      <c r="O369" s="51">
        <f>(N369)/$E$3</f>
        <v>0.19888888888888889</v>
      </c>
      <c r="P369" s="52">
        <f>(C369*G369)/1000</f>
        <v>19.602</v>
      </c>
      <c r="Q369" s="51">
        <f>(P369)/$G$3</f>
        <v>0.38739130434782609</v>
      </c>
    </row>
    <row r="370" spans="1:17" x14ac:dyDescent="0.2">
      <c r="A370" s="18" t="s">
        <v>21</v>
      </c>
      <c r="B370" s="7">
        <v>1448</v>
      </c>
      <c r="C370" s="7">
        <v>52</v>
      </c>
      <c r="D370" s="7">
        <v>177</v>
      </c>
      <c r="E370" s="7">
        <v>22</v>
      </c>
      <c r="F370" s="37">
        <f t="shared" si="45"/>
        <v>0.87570621468926557</v>
      </c>
      <c r="G370" s="7">
        <v>316</v>
      </c>
      <c r="H370" s="7">
        <v>18</v>
      </c>
      <c r="I370" s="37">
        <f>+(G370-H370)/G370</f>
        <v>0.94303797468354433</v>
      </c>
      <c r="J370" s="7">
        <v>636</v>
      </c>
      <c r="K370" s="7">
        <v>71</v>
      </c>
      <c r="L370" s="37">
        <f t="shared" si="46"/>
        <v>0.88836477987421381</v>
      </c>
      <c r="M370" s="49">
        <f>C370/$C$2</f>
        <v>0.38518518518518519</v>
      </c>
      <c r="N370" s="50">
        <f>(C370*D370)/1000</f>
        <v>9.2040000000000006</v>
      </c>
      <c r="O370" s="51">
        <f t="shared" ref="O370:O382" si="47">(N370)/$E$3</f>
        <v>0.18938271604938273</v>
      </c>
      <c r="P370" s="52">
        <f>(C370*G370)/1000</f>
        <v>16.431999999999999</v>
      </c>
      <c r="Q370" s="51">
        <f t="shared" ref="Q370:Q382" si="48">(P370)/$G$3</f>
        <v>0.32474308300395255</v>
      </c>
    </row>
    <row r="371" spans="1:17" x14ac:dyDescent="0.2">
      <c r="A371" s="18" t="s">
        <v>36</v>
      </c>
      <c r="B371" s="7">
        <v>1398</v>
      </c>
      <c r="C371" s="7">
        <v>45</v>
      </c>
      <c r="D371" s="7">
        <v>187</v>
      </c>
      <c r="E371" s="7">
        <v>21</v>
      </c>
      <c r="F371" s="37">
        <f t="shared" si="45"/>
        <v>0.88770053475935828</v>
      </c>
      <c r="G371" s="7">
        <v>399</v>
      </c>
      <c r="H371" s="7">
        <v>18</v>
      </c>
      <c r="I371" s="37">
        <f>+(G371-H371)/G371</f>
        <v>0.95488721804511278</v>
      </c>
      <c r="J371" s="7">
        <v>762</v>
      </c>
      <c r="K371" s="7">
        <v>67</v>
      </c>
      <c r="L371" s="37">
        <f t="shared" si="46"/>
        <v>0.9120734908136483</v>
      </c>
      <c r="M371" s="49">
        <f>C371/$C$2</f>
        <v>0.33333333333333331</v>
      </c>
      <c r="N371" s="50">
        <f>(C371*D371)/1000</f>
        <v>8.4149999999999991</v>
      </c>
      <c r="O371" s="51">
        <f t="shared" si="47"/>
        <v>0.17314814814814813</v>
      </c>
      <c r="P371" s="52">
        <f>(C371*G371)/1000</f>
        <v>17.954999999999998</v>
      </c>
      <c r="Q371" s="51">
        <f t="shared" si="48"/>
        <v>0.35484189723320153</v>
      </c>
    </row>
    <row r="372" spans="1:17" x14ac:dyDescent="0.2">
      <c r="A372" s="18" t="s">
        <v>23</v>
      </c>
      <c r="B372" s="7">
        <v>1711</v>
      </c>
      <c r="C372" s="7">
        <v>57</v>
      </c>
      <c r="D372" s="7">
        <v>504</v>
      </c>
      <c r="E372" s="7">
        <v>19</v>
      </c>
      <c r="F372" s="37">
        <f t="shared" si="45"/>
        <v>0.96230158730158732</v>
      </c>
      <c r="G372" s="7">
        <v>476</v>
      </c>
      <c r="H372" s="7">
        <v>19</v>
      </c>
      <c r="I372" s="37">
        <f t="shared" ref="I372:I380" si="49">+(G372-H372)/G372</f>
        <v>0.96008403361344541</v>
      </c>
      <c r="J372" s="7">
        <v>920</v>
      </c>
      <c r="K372" s="7">
        <v>68</v>
      </c>
      <c r="L372" s="37">
        <f t="shared" si="46"/>
        <v>0.92608695652173911</v>
      </c>
      <c r="M372" s="49">
        <f>C372/$C$2</f>
        <v>0.42222222222222222</v>
      </c>
      <c r="N372" s="50">
        <f>(C372*D372)/1000</f>
        <v>28.728000000000002</v>
      </c>
      <c r="O372" s="51">
        <f t="shared" si="47"/>
        <v>0.59111111111111114</v>
      </c>
      <c r="P372" s="52">
        <f>(C372*G372)/1000</f>
        <v>27.132000000000001</v>
      </c>
      <c r="Q372" s="51">
        <f t="shared" si="48"/>
        <v>0.53620553359683798</v>
      </c>
    </row>
    <row r="373" spans="1:17" x14ac:dyDescent="0.2">
      <c r="A373" s="18" t="s">
        <v>24</v>
      </c>
      <c r="B373" s="7">
        <v>2052</v>
      </c>
      <c r="C373" s="7">
        <v>66</v>
      </c>
      <c r="D373" s="7">
        <v>204</v>
      </c>
      <c r="E373" s="7">
        <v>14</v>
      </c>
      <c r="F373" s="37">
        <f t="shared" si="45"/>
        <v>0.93137254901960786</v>
      </c>
      <c r="G373" s="7">
        <v>258</v>
      </c>
      <c r="H373" s="7">
        <v>17</v>
      </c>
      <c r="I373" s="37">
        <f t="shared" si="49"/>
        <v>0.93410852713178294</v>
      </c>
      <c r="J373" s="7">
        <v>525</v>
      </c>
      <c r="K373" s="7">
        <v>47</v>
      </c>
      <c r="L373" s="37">
        <f t="shared" si="46"/>
        <v>0.91047619047619044</v>
      </c>
      <c r="M373" s="49">
        <f>C373/$C$2</f>
        <v>0.48888888888888887</v>
      </c>
      <c r="N373" s="50">
        <f>(C373*D373)/1000</f>
        <v>13.464</v>
      </c>
      <c r="O373" s="51">
        <f t="shared" si="47"/>
        <v>0.27703703703703703</v>
      </c>
      <c r="P373" s="52">
        <f>(C373*G373)/1000</f>
        <v>17.027999999999999</v>
      </c>
      <c r="Q373" s="51">
        <f t="shared" si="48"/>
        <v>0.33652173913043476</v>
      </c>
    </row>
    <row r="374" spans="1:17" x14ac:dyDescent="0.2">
      <c r="A374" s="18" t="s">
        <v>25</v>
      </c>
      <c r="B374" s="7">
        <v>2068</v>
      </c>
      <c r="C374" s="7">
        <v>69</v>
      </c>
      <c r="D374" s="7">
        <v>213</v>
      </c>
      <c r="E374" s="7">
        <v>13</v>
      </c>
      <c r="F374" s="37">
        <f t="shared" si="45"/>
        <v>0.93896713615023475</v>
      </c>
      <c r="G374" s="7">
        <v>257</v>
      </c>
      <c r="H374" s="7">
        <v>17</v>
      </c>
      <c r="I374" s="37">
        <f t="shared" si="49"/>
        <v>0.93385214007782102</v>
      </c>
      <c r="J374" s="7">
        <v>546</v>
      </c>
      <c r="K374" s="7">
        <v>53</v>
      </c>
      <c r="L374" s="37">
        <f t="shared" si="46"/>
        <v>0.90293040293040294</v>
      </c>
      <c r="M374" s="49">
        <f>C374/$C$2</f>
        <v>0.51111111111111107</v>
      </c>
      <c r="N374" s="50">
        <f>(C374*D374)/1000</f>
        <v>14.696999999999999</v>
      </c>
      <c r="O374" s="51">
        <f t="shared" si="47"/>
        <v>0.3024074074074074</v>
      </c>
      <c r="P374" s="52">
        <f>(C374*G374)/1000</f>
        <v>17.733000000000001</v>
      </c>
      <c r="Q374" s="51">
        <f t="shared" si="48"/>
        <v>0.35045454545454546</v>
      </c>
    </row>
    <row r="375" spans="1:17" x14ac:dyDescent="0.2">
      <c r="A375" s="18" t="s">
        <v>26</v>
      </c>
      <c r="B375" s="7">
        <v>2572</v>
      </c>
      <c r="C375" s="7">
        <v>83</v>
      </c>
      <c r="D375" s="7">
        <v>170</v>
      </c>
      <c r="E375" s="7">
        <v>9</v>
      </c>
      <c r="F375" s="37">
        <f t="shared" si="45"/>
        <v>0.94705882352941173</v>
      </c>
      <c r="G375" s="7">
        <v>288</v>
      </c>
      <c r="H375" s="7">
        <v>14</v>
      </c>
      <c r="I375" s="37">
        <f t="shared" si="49"/>
        <v>0.95138888888888884</v>
      </c>
      <c r="J375" s="7">
        <v>530</v>
      </c>
      <c r="K375" s="7">
        <v>44</v>
      </c>
      <c r="L375" s="37">
        <f t="shared" si="46"/>
        <v>0.91698113207547172</v>
      </c>
      <c r="M375" s="49">
        <f>C375/$C$2</f>
        <v>0.61481481481481481</v>
      </c>
      <c r="N375" s="50">
        <f>(C375*D375)/1000</f>
        <v>14.11</v>
      </c>
      <c r="O375" s="51">
        <f t="shared" si="47"/>
        <v>0.29032921810699586</v>
      </c>
      <c r="P375" s="52">
        <f>(C375*G375)/1000</f>
        <v>23.904</v>
      </c>
      <c r="Q375" s="51">
        <f t="shared" si="48"/>
        <v>0.47241106719367587</v>
      </c>
    </row>
    <row r="376" spans="1:17" x14ac:dyDescent="0.2">
      <c r="A376" s="18" t="s">
        <v>27</v>
      </c>
      <c r="B376" s="7">
        <v>2882</v>
      </c>
      <c r="C376" s="7">
        <v>93</v>
      </c>
      <c r="D376" s="7">
        <v>188</v>
      </c>
      <c r="E376" s="7">
        <v>11</v>
      </c>
      <c r="F376" s="37">
        <f t="shared" si="45"/>
        <v>0.94148936170212771</v>
      </c>
      <c r="G376" s="7">
        <v>280</v>
      </c>
      <c r="H376" s="7">
        <v>20</v>
      </c>
      <c r="I376" s="37">
        <f t="shared" si="49"/>
        <v>0.9285714285714286</v>
      </c>
      <c r="J376" s="7">
        <v>479</v>
      </c>
      <c r="K376" s="7">
        <v>54</v>
      </c>
      <c r="L376" s="37">
        <f t="shared" si="46"/>
        <v>0.88726513569937371</v>
      </c>
      <c r="M376" s="49">
        <f>C376/$C$2</f>
        <v>0.68888888888888888</v>
      </c>
      <c r="N376" s="50">
        <f>(C376*D376)/1000</f>
        <v>17.484000000000002</v>
      </c>
      <c r="O376" s="51">
        <f t="shared" si="47"/>
        <v>0.35975308641975312</v>
      </c>
      <c r="P376" s="52">
        <f>(C376*G376)/1000</f>
        <v>26.04</v>
      </c>
      <c r="Q376" s="51">
        <f t="shared" si="48"/>
        <v>0.51462450592885367</v>
      </c>
    </row>
    <row r="377" spans="1:17" x14ac:dyDescent="0.2">
      <c r="A377" s="18" t="s">
        <v>28</v>
      </c>
      <c r="B377" s="7">
        <v>3144</v>
      </c>
      <c r="C377" s="7">
        <v>105</v>
      </c>
      <c r="D377" s="7">
        <v>145</v>
      </c>
      <c r="E377" s="7">
        <v>15</v>
      </c>
      <c r="F377" s="37">
        <f t="shared" si="45"/>
        <v>0.89655172413793105</v>
      </c>
      <c r="G377" s="7">
        <v>200</v>
      </c>
      <c r="H377" s="7">
        <v>17</v>
      </c>
      <c r="I377" s="37">
        <f t="shared" si="49"/>
        <v>0.91500000000000004</v>
      </c>
      <c r="J377" s="7">
        <v>391</v>
      </c>
      <c r="K377" s="7">
        <v>44</v>
      </c>
      <c r="L377" s="37">
        <f t="shared" si="46"/>
        <v>0.88746803069053704</v>
      </c>
      <c r="M377" s="49">
        <f>C377/$C$2</f>
        <v>0.77777777777777779</v>
      </c>
      <c r="N377" s="50">
        <f>(C377*D377)/1000</f>
        <v>15.225</v>
      </c>
      <c r="O377" s="51">
        <f t="shared" si="47"/>
        <v>0.31327160493827161</v>
      </c>
      <c r="P377" s="52">
        <f>(C377*G377)/1000</f>
        <v>21</v>
      </c>
      <c r="Q377" s="51">
        <f t="shared" si="48"/>
        <v>0.41501976284584979</v>
      </c>
    </row>
    <row r="378" spans="1:17" x14ac:dyDescent="0.2">
      <c r="A378" s="18" t="s">
        <v>29</v>
      </c>
      <c r="B378" s="7">
        <v>2652</v>
      </c>
      <c r="C378" s="7">
        <v>86</v>
      </c>
      <c r="D378" s="7">
        <v>231</v>
      </c>
      <c r="E378" s="7">
        <v>13</v>
      </c>
      <c r="F378" s="37">
        <f t="shared" si="45"/>
        <v>0.94372294372294374</v>
      </c>
      <c r="G378" s="7">
        <v>320</v>
      </c>
      <c r="H378" s="7">
        <v>11</v>
      </c>
      <c r="I378" s="37">
        <f t="shared" si="49"/>
        <v>0.96562499999999996</v>
      </c>
      <c r="J378" s="7">
        <v>614</v>
      </c>
      <c r="K378" s="7">
        <v>46</v>
      </c>
      <c r="L378" s="37">
        <f t="shared" si="46"/>
        <v>0.92508143322475567</v>
      </c>
      <c r="M378" s="49">
        <f>C378/$C$2</f>
        <v>0.63703703703703707</v>
      </c>
      <c r="N378" s="50">
        <f>(C378*D378)/1000</f>
        <v>19.866</v>
      </c>
      <c r="O378" s="51">
        <f t="shared" si="47"/>
        <v>0.40876543209876542</v>
      </c>
      <c r="P378" s="52">
        <f>(C378*G378)/1000</f>
        <v>27.52</v>
      </c>
      <c r="Q378" s="51">
        <f t="shared" si="48"/>
        <v>0.54387351778656123</v>
      </c>
    </row>
    <row r="379" spans="1:17" x14ac:dyDescent="0.2">
      <c r="A379" s="18" t="s">
        <v>30</v>
      </c>
      <c r="B379" s="7">
        <v>1694</v>
      </c>
      <c r="C379" s="7">
        <v>56</v>
      </c>
      <c r="D379" s="7">
        <v>146</v>
      </c>
      <c r="E379" s="7">
        <v>16</v>
      </c>
      <c r="F379" s="37">
        <f t="shared" si="45"/>
        <v>0.8904109589041096</v>
      </c>
      <c r="G379" s="7">
        <v>315</v>
      </c>
      <c r="H379" s="7">
        <v>16</v>
      </c>
      <c r="I379" s="37">
        <f t="shared" si="49"/>
        <v>0.94920634920634916</v>
      </c>
      <c r="J379" s="7">
        <v>624</v>
      </c>
      <c r="K379" s="7">
        <v>70</v>
      </c>
      <c r="L379" s="37">
        <f t="shared" si="46"/>
        <v>0.88782051282051277</v>
      </c>
      <c r="M379" s="49">
        <f>C379/$C$2</f>
        <v>0.4148148148148148</v>
      </c>
      <c r="N379" s="50">
        <f>(C379*D379)/1000</f>
        <v>8.1760000000000002</v>
      </c>
      <c r="O379" s="51">
        <f t="shared" si="47"/>
        <v>0.16823045267489711</v>
      </c>
      <c r="P379" s="52">
        <f>(C379*G379)/1000</f>
        <v>17.64</v>
      </c>
      <c r="Q379" s="51">
        <f t="shared" si="48"/>
        <v>0.34861660079051382</v>
      </c>
    </row>
    <row r="380" spans="1:17" ht="13.5" thickBot="1" x14ac:dyDescent="0.25">
      <c r="A380" s="18" t="s">
        <v>31</v>
      </c>
      <c r="B380" s="7">
        <v>2671</v>
      </c>
      <c r="C380" s="7">
        <v>86</v>
      </c>
      <c r="D380" s="7">
        <v>205</v>
      </c>
      <c r="E380" s="7">
        <v>19</v>
      </c>
      <c r="F380" s="37">
        <f t="shared" si="45"/>
        <v>0.90731707317073174</v>
      </c>
      <c r="G380" s="7">
        <v>317</v>
      </c>
      <c r="H380" s="7">
        <v>12</v>
      </c>
      <c r="I380" s="37">
        <f t="shared" si="49"/>
        <v>0.96214511041009465</v>
      </c>
      <c r="J380" s="7">
        <v>610</v>
      </c>
      <c r="K380" s="7">
        <v>48</v>
      </c>
      <c r="L380" s="37">
        <f t="shared" si="46"/>
        <v>0.92131147540983604</v>
      </c>
      <c r="M380" s="49">
        <f>C380/$C$2</f>
        <v>0.63703703703703707</v>
      </c>
      <c r="N380" s="50">
        <f>(C380*D380)/1000</f>
        <v>17.63</v>
      </c>
      <c r="O380" s="51">
        <f t="shared" si="47"/>
        <v>0.36275720164609049</v>
      </c>
      <c r="P380" s="52">
        <f>(C380*G380)/1000</f>
        <v>27.262</v>
      </c>
      <c r="Q380" s="51">
        <f t="shared" si="48"/>
        <v>0.53877470355731227</v>
      </c>
    </row>
    <row r="381" spans="1:17" ht="13.5" thickTop="1" x14ac:dyDescent="0.2">
      <c r="A381" s="19" t="s">
        <v>103</v>
      </c>
      <c r="B381" s="35">
        <f>SUM(B369:B380)</f>
        <v>25954</v>
      </c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53"/>
      <c r="N381" s="54"/>
      <c r="O381" s="55"/>
      <c r="P381" s="56"/>
      <c r="Q381" s="55"/>
    </row>
    <row r="382" spans="1:17" ht="13.5" thickBot="1" x14ac:dyDescent="0.25">
      <c r="A382" s="20" t="s">
        <v>104</v>
      </c>
      <c r="B382" s="11">
        <f t="shared" ref="B382:J382" si="50">AVERAGE(B369:B380)</f>
        <v>2162.8333333333335</v>
      </c>
      <c r="C382" s="31">
        <f t="shared" si="50"/>
        <v>71</v>
      </c>
      <c r="D382" s="11">
        <f t="shared" si="50"/>
        <v>212.41666666666666</v>
      </c>
      <c r="E382" s="11">
        <f>AVERAGE(E369:E380)</f>
        <v>17.666666666666668</v>
      </c>
      <c r="F382" s="39">
        <f>AVERAGE(F369:F380)</f>
        <v>0.90826126832803933</v>
      </c>
      <c r="G382" s="11">
        <f>AVERAGE(G369:G380)</f>
        <v>315.75</v>
      </c>
      <c r="H382" s="11">
        <f>AVERAGE(H369:H380)</f>
        <v>18.833333333333332</v>
      </c>
      <c r="I382" s="39">
        <f>AVERAGE(I369:I380)</f>
        <v>0.93903584055053579</v>
      </c>
      <c r="J382" s="11">
        <f t="shared" si="50"/>
        <v>609.25</v>
      </c>
      <c r="K382" s="11">
        <f>AVERAGE(K369:K380)</f>
        <v>62.166666666666664</v>
      </c>
      <c r="L382" s="39">
        <f>AVERAGE(L369:L380)</f>
        <v>0.8972538736797383</v>
      </c>
      <c r="M382" s="57">
        <f>C382/$C$2</f>
        <v>0.52592592592592591</v>
      </c>
      <c r="N382" s="58">
        <f>(C382*D382)/1000</f>
        <v>15.081583333333333</v>
      </c>
      <c r="O382" s="59">
        <f t="shared" si="47"/>
        <v>0.31032064471879284</v>
      </c>
      <c r="P382" s="60">
        <f>(C382*G382)/1000</f>
        <v>22.41825</v>
      </c>
      <c r="Q382" s="59">
        <f t="shared" si="48"/>
        <v>0.44304841897233199</v>
      </c>
    </row>
    <row r="383" spans="1:17" ht="13.5" thickTop="1" x14ac:dyDescent="0.2"/>
    <row r="384" spans="1:17" ht="13.5" thickBot="1" x14ac:dyDescent="0.25"/>
    <row r="385" spans="1:17" ht="13.5" thickTop="1" x14ac:dyDescent="0.2">
      <c r="A385" s="40" t="s">
        <v>6</v>
      </c>
      <c r="B385" s="22" t="s">
        <v>7</v>
      </c>
      <c r="C385" s="22" t="s">
        <v>7</v>
      </c>
      <c r="D385" s="22" t="s">
        <v>8</v>
      </c>
      <c r="E385" s="22" t="s">
        <v>9</v>
      </c>
      <c r="F385" s="32" t="s">
        <v>3</v>
      </c>
      <c r="G385" s="22" t="s">
        <v>10</v>
      </c>
      <c r="H385" s="22" t="s">
        <v>11</v>
      </c>
      <c r="I385" s="32" t="s">
        <v>4</v>
      </c>
      <c r="J385" s="22" t="s">
        <v>12</v>
      </c>
      <c r="K385" s="22" t="s">
        <v>13</v>
      </c>
      <c r="L385" s="32" t="s">
        <v>14</v>
      </c>
      <c r="M385" s="41" t="s">
        <v>77</v>
      </c>
      <c r="N385" s="42" t="s">
        <v>78</v>
      </c>
      <c r="O385" s="43" t="s">
        <v>79</v>
      </c>
      <c r="P385" s="44" t="s">
        <v>77</v>
      </c>
      <c r="Q385" s="43" t="s">
        <v>77</v>
      </c>
    </row>
    <row r="386" spans="1:17" ht="13.5" thickBot="1" x14ac:dyDescent="0.25">
      <c r="A386" s="36" t="s">
        <v>105</v>
      </c>
      <c r="B386" s="25" t="s">
        <v>16</v>
      </c>
      <c r="C386" s="26" t="s">
        <v>17</v>
      </c>
      <c r="D386" s="25" t="s">
        <v>40</v>
      </c>
      <c r="E386" s="25" t="s">
        <v>40</v>
      </c>
      <c r="F386" s="33" t="s">
        <v>53</v>
      </c>
      <c r="G386" s="25" t="s">
        <v>40</v>
      </c>
      <c r="H386" s="25" t="s">
        <v>40</v>
      </c>
      <c r="I386" s="33" t="s">
        <v>53</v>
      </c>
      <c r="J386" s="25" t="s">
        <v>40</v>
      </c>
      <c r="K386" s="25" t="s">
        <v>40</v>
      </c>
      <c r="L386" s="33" t="s">
        <v>53</v>
      </c>
      <c r="M386" s="45" t="s">
        <v>7</v>
      </c>
      <c r="N386" s="46" t="s">
        <v>81</v>
      </c>
      <c r="O386" s="47" t="s">
        <v>82</v>
      </c>
      <c r="P386" s="48" t="s">
        <v>83</v>
      </c>
      <c r="Q386" s="47" t="s">
        <v>84</v>
      </c>
    </row>
    <row r="387" spans="1:17" ht="13.5" thickTop="1" x14ac:dyDescent="0.2">
      <c r="A387" s="18" t="s">
        <v>20</v>
      </c>
      <c r="B387" s="7">
        <v>1725</v>
      </c>
      <c r="C387" s="7">
        <v>56</v>
      </c>
      <c r="D387" s="7">
        <v>176</v>
      </c>
      <c r="E387" s="7">
        <v>24</v>
      </c>
      <c r="F387" s="38">
        <f>+(D387-E387)/D387</f>
        <v>0.86363636363636365</v>
      </c>
      <c r="G387" s="7">
        <v>322</v>
      </c>
      <c r="H387" s="7">
        <v>13</v>
      </c>
      <c r="I387" s="38">
        <f>+(G387-H387)/G387</f>
        <v>0.95962732919254656</v>
      </c>
      <c r="J387" s="7">
        <v>652</v>
      </c>
      <c r="K387" s="7">
        <v>68</v>
      </c>
      <c r="L387" s="38">
        <f>+(J387-K387)/J387</f>
        <v>0.89570552147239269</v>
      </c>
      <c r="M387" s="49">
        <f>C387/$C$2</f>
        <v>0.4148148148148148</v>
      </c>
      <c r="N387" s="50">
        <f>(C387*D387)/1000</f>
        <v>9.8559999999999999</v>
      </c>
      <c r="O387" s="51">
        <f>(N387)/$E$3</f>
        <v>0.20279835390946502</v>
      </c>
      <c r="P387" s="52">
        <f>(C387*G387)/1000</f>
        <v>18.032</v>
      </c>
      <c r="Q387" s="51">
        <f>(P387)/$G$3</f>
        <v>0.35636363636363633</v>
      </c>
    </row>
    <row r="388" spans="1:17" x14ac:dyDescent="0.2">
      <c r="A388" s="18" t="s">
        <v>21</v>
      </c>
      <c r="B388" s="7">
        <v>1567</v>
      </c>
      <c r="C388" s="7">
        <v>56</v>
      </c>
      <c r="D388" s="7">
        <v>268</v>
      </c>
      <c r="E388" s="7">
        <v>22</v>
      </c>
      <c r="F388" s="38">
        <f>+(D388-E388)/D388</f>
        <v>0.91791044776119401</v>
      </c>
      <c r="G388" s="7">
        <v>353</v>
      </c>
      <c r="H388" s="7">
        <v>17</v>
      </c>
      <c r="I388" s="38">
        <f t="shared" ref="I388:I398" si="51">+(G388-H388)/G388</f>
        <v>0.95184135977337114</v>
      </c>
      <c r="J388" s="7">
        <v>652</v>
      </c>
      <c r="K388" s="7">
        <v>63</v>
      </c>
      <c r="L388" s="38">
        <f>+(J388-K388)/J388</f>
        <v>0.90337423312883436</v>
      </c>
      <c r="M388" s="49">
        <f>C388/$C$2</f>
        <v>0.4148148148148148</v>
      </c>
      <c r="N388" s="50">
        <f>(C388*D388)/1000</f>
        <v>15.007999999999999</v>
      </c>
      <c r="O388" s="51">
        <f t="shared" ref="O388:O400" si="52">(N388)/$E$3</f>
        <v>0.30880658436213987</v>
      </c>
      <c r="P388" s="52">
        <f>(C388*G388)/1000</f>
        <v>19.768000000000001</v>
      </c>
      <c r="Q388" s="51">
        <f t="shared" ref="Q388:Q400" si="53">(P388)/$G$3</f>
        <v>0.39067193675889328</v>
      </c>
    </row>
    <row r="389" spans="1:17" x14ac:dyDescent="0.2">
      <c r="A389" s="18" t="s">
        <v>36</v>
      </c>
      <c r="B389" s="7">
        <v>1740</v>
      </c>
      <c r="C389" s="7">
        <v>56</v>
      </c>
      <c r="D389" s="7">
        <v>206</v>
      </c>
      <c r="E389" s="7">
        <v>26</v>
      </c>
      <c r="F389" s="38">
        <f>+(D389-E389)/D389</f>
        <v>0.87378640776699024</v>
      </c>
      <c r="G389" s="7">
        <v>344</v>
      </c>
      <c r="H389" s="7">
        <v>21</v>
      </c>
      <c r="I389" s="38">
        <f t="shared" si="51"/>
        <v>0.93895348837209303</v>
      </c>
      <c r="J389" s="7">
        <v>615</v>
      </c>
      <c r="K389" s="7">
        <v>76</v>
      </c>
      <c r="L389" s="38">
        <f>+(J389-K389)/J389</f>
        <v>0.87642276422764231</v>
      </c>
      <c r="M389" s="49">
        <f>C389/$C$2</f>
        <v>0.4148148148148148</v>
      </c>
      <c r="N389" s="50">
        <f>(C389*D389)/1000</f>
        <v>11.536</v>
      </c>
      <c r="O389" s="51">
        <f t="shared" si="52"/>
        <v>0.23736625514403289</v>
      </c>
      <c r="P389" s="52">
        <f>(C389*G389)/1000</f>
        <v>19.263999999999999</v>
      </c>
      <c r="Q389" s="51">
        <f t="shared" si="53"/>
        <v>0.38071146245059284</v>
      </c>
    </row>
    <row r="390" spans="1:17" x14ac:dyDescent="0.2">
      <c r="A390" s="18" t="s">
        <v>23</v>
      </c>
      <c r="B390" s="7">
        <v>1553</v>
      </c>
      <c r="C390" s="7">
        <v>52</v>
      </c>
      <c r="D390" s="7">
        <v>251</v>
      </c>
      <c r="E390" s="7">
        <v>17</v>
      </c>
      <c r="F390" s="38">
        <v>0.89</v>
      </c>
      <c r="G390" s="7">
        <v>353</v>
      </c>
      <c r="H390" s="7">
        <v>12</v>
      </c>
      <c r="I390" s="38">
        <f t="shared" si="51"/>
        <v>0.96600566572237956</v>
      </c>
      <c r="J390" s="7">
        <v>672</v>
      </c>
      <c r="K390" s="7">
        <v>67</v>
      </c>
      <c r="L390" s="38">
        <v>0.89</v>
      </c>
      <c r="M390" s="49">
        <f>C390/$C$2</f>
        <v>0.38518518518518519</v>
      </c>
      <c r="N390" s="50">
        <f>(C390*D390)/1000</f>
        <v>13.052</v>
      </c>
      <c r="O390" s="51">
        <f t="shared" si="52"/>
        <v>0.26855967078189297</v>
      </c>
      <c r="P390" s="52">
        <f>(C390*G390)/1000</f>
        <v>18.356000000000002</v>
      </c>
      <c r="Q390" s="51">
        <f t="shared" si="53"/>
        <v>0.36276679841897236</v>
      </c>
    </row>
    <row r="391" spans="1:17" x14ac:dyDescent="0.2">
      <c r="A391" s="18" t="s">
        <v>24</v>
      </c>
      <c r="B391" s="7">
        <v>3325</v>
      </c>
      <c r="C391" s="7">
        <v>107</v>
      </c>
      <c r="D391" s="7">
        <v>273</v>
      </c>
      <c r="E391" s="7">
        <v>11</v>
      </c>
      <c r="F391" s="38">
        <f t="shared" ref="F391:F398" si="54">+(D391-E391)/D391</f>
        <v>0.95970695970695974</v>
      </c>
      <c r="G391" s="7">
        <v>283</v>
      </c>
      <c r="H391" s="7">
        <v>13</v>
      </c>
      <c r="I391" s="38">
        <f t="shared" si="51"/>
        <v>0.95406360424028269</v>
      </c>
      <c r="J391" s="7">
        <v>536</v>
      </c>
      <c r="K391" s="7">
        <v>47</v>
      </c>
      <c r="L391" s="38">
        <f t="shared" ref="L391:L398" si="55">+(J391-K391)/J391</f>
        <v>0.91231343283582089</v>
      </c>
      <c r="M391" s="49">
        <f>C391/$C$2</f>
        <v>0.79259259259259263</v>
      </c>
      <c r="N391" s="50">
        <f>(C391*D391)/1000</f>
        <v>29.210999999999999</v>
      </c>
      <c r="O391" s="51">
        <f t="shared" si="52"/>
        <v>0.60104938271604935</v>
      </c>
      <c r="P391" s="52">
        <f>(C391*G391)/1000</f>
        <v>30.280999999999999</v>
      </c>
      <c r="Q391" s="51">
        <f t="shared" si="53"/>
        <v>0.59843873517786561</v>
      </c>
    </row>
    <row r="392" spans="1:17" x14ac:dyDescent="0.2">
      <c r="A392" s="18" t="s">
        <v>25</v>
      </c>
      <c r="B392" s="7">
        <v>3436</v>
      </c>
      <c r="C392" s="7">
        <v>115</v>
      </c>
      <c r="D392" s="7">
        <v>211</v>
      </c>
      <c r="E392" s="7">
        <v>24</v>
      </c>
      <c r="F392" s="38">
        <f t="shared" si="54"/>
        <v>0.88625592417061616</v>
      </c>
      <c r="G392" s="7">
        <v>270</v>
      </c>
      <c r="H392" s="7">
        <v>16</v>
      </c>
      <c r="I392" s="38">
        <f t="shared" si="51"/>
        <v>0.94074074074074077</v>
      </c>
      <c r="J392" s="7">
        <v>495</v>
      </c>
      <c r="K392" s="7">
        <v>70</v>
      </c>
      <c r="L392" s="38">
        <f t="shared" si="55"/>
        <v>0.85858585858585856</v>
      </c>
      <c r="M392" s="49">
        <f>C392/$C$2</f>
        <v>0.85185185185185186</v>
      </c>
      <c r="N392" s="50">
        <f>(C392*D392)/1000</f>
        <v>24.265000000000001</v>
      </c>
      <c r="O392" s="51">
        <f t="shared" si="52"/>
        <v>0.4992798353909465</v>
      </c>
      <c r="P392" s="52">
        <f>(C392*G392)/1000</f>
        <v>31.05</v>
      </c>
      <c r="Q392" s="51">
        <f t="shared" si="53"/>
        <v>0.61363636363636365</v>
      </c>
    </row>
    <row r="393" spans="1:17" x14ac:dyDescent="0.2">
      <c r="A393" s="18" t="s">
        <v>26</v>
      </c>
      <c r="B393" s="7">
        <v>3569</v>
      </c>
      <c r="C393" s="7">
        <v>115</v>
      </c>
      <c r="D393" s="7">
        <v>267</v>
      </c>
      <c r="E393" s="7">
        <v>16</v>
      </c>
      <c r="F393" s="38">
        <f t="shared" si="54"/>
        <v>0.94007490636704116</v>
      </c>
      <c r="G393" s="7">
        <v>358</v>
      </c>
      <c r="H393" s="7">
        <v>15</v>
      </c>
      <c r="I393" s="38">
        <f t="shared" si="51"/>
        <v>0.95810055865921784</v>
      </c>
      <c r="J393" s="7">
        <v>645</v>
      </c>
      <c r="K393" s="7">
        <v>42</v>
      </c>
      <c r="L393" s="38">
        <f t="shared" si="55"/>
        <v>0.93488372093023253</v>
      </c>
      <c r="M393" s="49">
        <f>C393/$C$2</f>
        <v>0.85185185185185186</v>
      </c>
      <c r="N393" s="50">
        <f>(C393*D393)/1000</f>
        <v>30.704999999999998</v>
      </c>
      <c r="O393" s="51">
        <f t="shared" si="52"/>
        <v>0.63179012345679009</v>
      </c>
      <c r="P393" s="52">
        <f>(C393*G393)/1000</f>
        <v>41.17</v>
      </c>
      <c r="Q393" s="51">
        <f t="shared" si="53"/>
        <v>0.8136363636363636</v>
      </c>
    </row>
    <row r="394" spans="1:17" x14ac:dyDescent="0.2">
      <c r="A394" s="18" t="s">
        <v>27</v>
      </c>
      <c r="B394" s="7">
        <v>4600</v>
      </c>
      <c r="C394" s="7">
        <v>148</v>
      </c>
      <c r="D394" s="7">
        <v>205</v>
      </c>
      <c r="E394" s="7">
        <v>14</v>
      </c>
      <c r="F394" s="38">
        <f t="shared" si="54"/>
        <v>0.93170731707317078</v>
      </c>
      <c r="G394" s="7">
        <v>277</v>
      </c>
      <c r="H394" s="7">
        <v>13</v>
      </c>
      <c r="I394" s="38">
        <f t="shared" si="51"/>
        <v>0.95306859205776173</v>
      </c>
      <c r="J394" s="7">
        <v>525</v>
      </c>
      <c r="K394" s="7">
        <v>44</v>
      </c>
      <c r="L394" s="38">
        <f t="shared" si="55"/>
        <v>0.91619047619047622</v>
      </c>
      <c r="M394" s="49">
        <f>C394/$C$2</f>
        <v>1.0962962962962963</v>
      </c>
      <c r="N394" s="50">
        <f>(C394*D394)/1000</f>
        <v>30.34</v>
      </c>
      <c r="O394" s="51">
        <f t="shared" si="52"/>
        <v>0.62427983539094645</v>
      </c>
      <c r="P394" s="52">
        <f>(C394*G394)/1000</f>
        <v>40.996000000000002</v>
      </c>
      <c r="Q394" s="51">
        <f t="shared" si="53"/>
        <v>0.81019762845849808</v>
      </c>
    </row>
    <row r="395" spans="1:17" x14ac:dyDescent="0.2">
      <c r="A395" s="18" t="s">
        <v>28</v>
      </c>
      <c r="B395" s="7">
        <v>3342</v>
      </c>
      <c r="C395" s="7">
        <v>111</v>
      </c>
      <c r="D395" s="7">
        <v>259</v>
      </c>
      <c r="E395" s="7">
        <v>12</v>
      </c>
      <c r="F395" s="38">
        <f t="shared" si="54"/>
        <v>0.95366795366795365</v>
      </c>
      <c r="G395" s="7">
        <v>301</v>
      </c>
      <c r="H395" s="7">
        <v>16</v>
      </c>
      <c r="I395" s="38">
        <f t="shared" si="51"/>
        <v>0.94684385382059799</v>
      </c>
      <c r="J395" s="7">
        <v>543</v>
      </c>
      <c r="K395" s="7">
        <v>40</v>
      </c>
      <c r="L395" s="38">
        <f t="shared" si="55"/>
        <v>0.92633517495395945</v>
      </c>
      <c r="M395" s="49">
        <f>C395/$C$2</f>
        <v>0.82222222222222219</v>
      </c>
      <c r="N395" s="50">
        <f>(C395*D395)/1000</f>
        <v>28.748999999999999</v>
      </c>
      <c r="O395" s="51">
        <f t="shared" si="52"/>
        <v>0.59154320987654319</v>
      </c>
      <c r="P395" s="52">
        <f>(C395*G395)/1000</f>
        <v>33.411000000000001</v>
      </c>
      <c r="Q395" s="51">
        <f t="shared" si="53"/>
        <v>0.66029644268774701</v>
      </c>
    </row>
    <row r="396" spans="1:17" x14ac:dyDescent="0.2">
      <c r="A396" s="18" t="s">
        <v>29</v>
      </c>
      <c r="B396" s="7">
        <v>3165</v>
      </c>
      <c r="C396" s="7">
        <v>102</v>
      </c>
      <c r="D396" s="7">
        <v>131</v>
      </c>
      <c r="E396" s="7">
        <v>13</v>
      </c>
      <c r="F396" s="38">
        <f t="shared" si="54"/>
        <v>0.9007633587786259</v>
      </c>
      <c r="G396" s="7">
        <v>175</v>
      </c>
      <c r="H396" s="7">
        <v>18</v>
      </c>
      <c r="I396" s="38">
        <f t="shared" si="51"/>
        <v>0.89714285714285713</v>
      </c>
      <c r="J396" s="7">
        <v>314</v>
      </c>
      <c r="K396" s="7">
        <v>43</v>
      </c>
      <c r="L396" s="38">
        <f t="shared" si="55"/>
        <v>0.86305732484076436</v>
      </c>
      <c r="M396" s="49">
        <f>C396/$C$2</f>
        <v>0.75555555555555554</v>
      </c>
      <c r="N396" s="50">
        <f>(C396*D396)/1000</f>
        <v>13.362</v>
      </c>
      <c r="O396" s="51">
        <f t="shared" si="52"/>
        <v>0.27493827160493828</v>
      </c>
      <c r="P396" s="52">
        <f>(C396*G396)/1000</f>
        <v>17.850000000000001</v>
      </c>
      <c r="Q396" s="51">
        <f t="shared" si="53"/>
        <v>0.35276679841897235</v>
      </c>
    </row>
    <row r="397" spans="1:17" x14ac:dyDescent="0.2">
      <c r="A397" s="18" t="s">
        <v>30</v>
      </c>
      <c r="B397" s="7">
        <v>3339</v>
      </c>
      <c r="C397" s="7">
        <v>111</v>
      </c>
      <c r="D397" s="7">
        <v>108</v>
      </c>
      <c r="E397" s="7">
        <v>8</v>
      </c>
      <c r="F397" s="38">
        <f t="shared" si="54"/>
        <v>0.92592592592592593</v>
      </c>
      <c r="G397" s="7">
        <v>185</v>
      </c>
      <c r="H397" s="7">
        <v>16</v>
      </c>
      <c r="I397" s="38">
        <f t="shared" si="51"/>
        <v>0.91351351351351351</v>
      </c>
      <c r="J397" s="7">
        <v>339</v>
      </c>
      <c r="K397" s="7">
        <v>38</v>
      </c>
      <c r="L397" s="38">
        <f t="shared" si="55"/>
        <v>0.88790560471976399</v>
      </c>
      <c r="M397" s="49">
        <f>C397/$C$2</f>
        <v>0.82222222222222219</v>
      </c>
      <c r="N397" s="50">
        <f>(C397*D397)/1000</f>
        <v>11.988</v>
      </c>
      <c r="O397" s="51">
        <f t="shared" si="52"/>
        <v>0.24666666666666665</v>
      </c>
      <c r="P397" s="52">
        <f>(C397*G397)/1000</f>
        <v>20.535</v>
      </c>
      <c r="Q397" s="51">
        <f t="shared" si="53"/>
        <v>0.40583003952569169</v>
      </c>
    </row>
    <row r="398" spans="1:17" ht="13.5" thickBot="1" x14ac:dyDescent="0.25">
      <c r="A398" s="18" t="s">
        <v>31</v>
      </c>
      <c r="B398" s="7">
        <v>2789</v>
      </c>
      <c r="C398" s="7">
        <v>90</v>
      </c>
      <c r="D398" s="7">
        <v>198</v>
      </c>
      <c r="E398" s="7">
        <v>21</v>
      </c>
      <c r="F398" s="38">
        <f t="shared" si="54"/>
        <v>0.89393939393939392</v>
      </c>
      <c r="G398" s="7">
        <v>292</v>
      </c>
      <c r="H398" s="7">
        <v>20</v>
      </c>
      <c r="I398" s="38">
        <f t="shared" si="51"/>
        <v>0.93150684931506844</v>
      </c>
      <c r="J398" s="7">
        <v>634</v>
      </c>
      <c r="K398" s="7">
        <v>69</v>
      </c>
      <c r="L398" s="38">
        <f t="shared" si="55"/>
        <v>0.89116719242902209</v>
      </c>
      <c r="M398" s="49">
        <f>C398/$C$2</f>
        <v>0.66666666666666663</v>
      </c>
      <c r="N398" s="50">
        <f>(C398*D398)/1000</f>
        <v>17.82</v>
      </c>
      <c r="O398" s="51">
        <f t="shared" si="52"/>
        <v>0.36666666666666664</v>
      </c>
      <c r="P398" s="52">
        <f>(C398*G398)/1000</f>
        <v>26.28</v>
      </c>
      <c r="Q398" s="51">
        <f t="shared" si="53"/>
        <v>0.51936758893280632</v>
      </c>
    </row>
    <row r="399" spans="1:17" ht="13.5" thickTop="1" x14ac:dyDescent="0.2">
      <c r="A399" s="19" t="s">
        <v>106</v>
      </c>
      <c r="B399" s="35">
        <f>SUM(B387:B398)</f>
        <v>34150</v>
      </c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53"/>
      <c r="N399" s="54"/>
      <c r="O399" s="55"/>
      <c r="P399" s="56"/>
      <c r="Q399" s="55"/>
    </row>
    <row r="400" spans="1:17" ht="13.5" thickBot="1" x14ac:dyDescent="0.25">
      <c r="A400" s="20" t="s">
        <v>107</v>
      </c>
      <c r="B400" s="11">
        <f t="shared" ref="B400:K400" si="56">AVERAGE(B387:B398)</f>
        <v>2845.8333333333335</v>
      </c>
      <c r="C400" s="31">
        <f t="shared" si="56"/>
        <v>93.25</v>
      </c>
      <c r="D400" s="11">
        <f t="shared" si="56"/>
        <v>212.75</v>
      </c>
      <c r="E400" s="11">
        <f t="shared" si="56"/>
        <v>17.333333333333332</v>
      </c>
      <c r="F400" s="39">
        <f>AVERAGE(F387:F398)</f>
        <v>0.9114479132328529</v>
      </c>
      <c r="G400" s="11">
        <f>AVERAGE(G387:G398)</f>
        <v>292.75</v>
      </c>
      <c r="H400" s="11">
        <f>AVERAGE(H387:H398)</f>
        <v>15.833333333333334</v>
      </c>
      <c r="I400" s="39">
        <f>AVERAGE(I387:I398)</f>
        <v>0.94261736771253579</v>
      </c>
      <c r="J400" s="11">
        <f t="shared" si="56"/>
        <v>551.83333333333337</v>
      </c>
      <c r="K400" s="11">
        <f t="shared" si="56"/>
        <v>55.583333333333336</v>
      </c>
      <c r="L400" s="39">
        <f>AVERAGE(L387:L398)</f>
        <v>0.89632844202623041</v>
      </c>
      <c r="M400" s="57">
        <f>C400/$C$2</f>
        <v>0.69074074074074077</v>
      </c>
      <c r="N400" s="58">
        <f>(C400*D400)/1000</f>
        <v>19.8389375</v>
      </c>
      <c r="O400" s="59">
        <f t="shared" si="52"/>
        <v>0.40820859053497943</v>
      </c>
      <c r="P400" s="60">
        <f>(C400*G400)/1000</f>
        <v>27.298937500000001</v>
      </c>
      <c r="Q400" s="59">
        <f t="shared" si="53"/>
        <v>0.53950469367588938</v>
      </c>
    </row>
    <row r="401" spans="1:17" ht="13.5" thickTop="1" x14ac:dyDescent="0.2"/>
    <row r="402" spans="1:17" ht="13.5" thickBot="1" x14ac:dyDescent="0.25"/>
    <row r="403" spans="1:17" ht="13.5" thickTop="1" x14ac:dyDescent="0.2">
      <c r="A403" s="40" t="s">
        <v>6</v>
      </c>
      <c r="B403" s="22" t="s">
        <v>7</v>
      </c>
      <c r="C403" s="22" t="s">
        <v>7</v>
      </c>
      <c r="D403" s="22" t="s">
        <v>8</v>
      </c>
      <c r="E403" s="22" t="s">
        <v>9</v>
      </c>
      <c r="F403" s="32" t="s">
        <v>3</v>
      </c>
      <c r="G403" s="22" t="s">
        <v>10</v>
      </c>
      <c r="H403" s="22" t="s">
        <v>11</v>
      </c>
      <c r="I403" s="32" t="s">
        <v>4</v>
      </c>
      <c r="J403" s="22" t="s">
        <v>12</v>
      </c>
      <c r="K403" s="22" t="s">
        <v>13</v>
      </c>
      <c r="L403" s="32" t="s">
        <v>14</v>
      </c>
      <c r="M403" s="41" t="s">
        <v>77</v>
      </c>
      <c r="N403" s="42" t="s">
        <v>78</v>
      </c>
      <c r="O403" s="43" t="s">
        <v>79</v>
      </c>
      <c r="P403" s="44" t="s">
        <v>77</v>
      </c>
      <c r="Q403" s="43" t="s">
        <v>77</v>
      </c>
    </row>
    <row r="404" spans="1:17" ht="13.5" thickBot="1" x14ac:dyDescent="0.25">
      <c r="A404" s="36" t="s">
        <v>108</v>
      </c>
      <c r="B404" s="25" t="s">
        <v>16</v>
      </c>
      <c r="C404" s="26" t="s">
        <v>17</v>
      </c>
      <c r="D404" s="25" t="s">
        <v>40</v>
      </c>
      <c r="E404" s="25" t="s">
        <v>40</v>
      </c>
      <c r="F404" s="33" t="s">
        <v>53</v>
      </c>
      <c r="G404" s="25" t="s">
        <v>40</v>
      </c>
      <c r="H404" s="25" t="s">
        <v>40</v>
      </c>
      <c r="I404" s="33" t="s">
        <v>53</v>
      </c>
      <c r="J404" s="25" t="s">
        <v>40</v>
      </c>
      <c r="K404" s="25" t="s">
        <v>40</v>
      </c>
      <c r="L404" s="33" t="s">
        <v>53</v>
      </c>
      <c r="M404" s="45" t="s">
        <v>7</v>
      </c>
      <c r="N404" s="46" t="s">
        <v>81</v>
      </c>
      <c r="O404" s="47" t="s">
        <v>82</v>
      </c>
      <c r="P404" s="48" t="s">
        <v>83</v>
      </c>
      <c r="Q404" s="47" t="s">
        <v>84</v>
      </c>
    </row>
    <row r="405" spans="1:17" ht="13.5" thickTop="1" x14ac:dyDescent="0.2">
      <c r="A405" s="18" t="s">
        <v>20</v>
      </c>
      <c r="B405" s="7">
        <v>2907</v>
      </c>
      <c r="C405" s="7">
        <v>94</v>
      </c>
      <c r="D405" s="7">
        <v>133</v>
      </c>
      <c r="E405" s="7">
        <v>18</v>
      </c>
      <c r="F405" s="38">
        <v>0.85</v>
      </c>
      <c r="G405" s="7">
        <v>309</v>
      </c>
      <c r="H405" s="7">
        <v>16</v>
      </c>
      <c r="I405" s="38">
        <v>0.93</v>
      </c>
      <c r="J405" s="7">
        <v>540</v>
      </c>
      <c r="K405" s="7">
        <v>58</v>
      </c>
      <c r="L405" s="38">
        <v>0.86</v>
      </c>
      <c r="M405" s="49">
        <f>C405/$C$2</f>
        <v>0.6962962962962963</v>
      </c>
      <c r="N405" s="50">
        <f>(C405*D405)/1000</f>
        <v>12.502000000000001</v>
      </c>
      <c r="O405" s="51">
        <f>(N405)/$E$3</f>
        <v>0.25724279835390945</v>
      </c>
      <c r="P405" s="52">
        <f>(C405*G405)/1000</f>
        <v>29.045999999999999</v>
      </c>
      <c r="Q405" s="51">
        <f>(P405)/$G$3</f>
        <v>0.57403162055335966</v>
      </c>
    </row>
    <row r="406" spans="1:17" x14ac:dyDescent="0.2">
      <c r="A406" s="18" t="s">
        <v>21</v>
      </c>
      <c r="B406" s="7">
        <v>1649</v>
      </c>
      <c r="C406" s="7">
        <v>59</v>
      </c>
      <c r="D406" s="7">
        <v>238</v>
      </c>
      <c r="E406" s="7">
        <v>21</v>
      </c>
      <c r="F406" s="38">
        <v>0.91</v>
      </c>
      <c r="G406" s="7">
        <v>380</v>
      </c>
      <c r="H406" s="7">
        <v>16</v>
      </c>
      <c r="I406" s="38">
        <v>0.96</v>
      </c>
      <c r="J406" s="7">
        <v>739</v>
      </c>
      <c r="K406" s="7">
        <v>66</v>
      </c>
      <c r="L406" s="38">
        <v>0.91</v>
      </c>
      <c r="M406" s="49">
        <f>C406/$C$2</f>
        <v>0.43703703703703706</v>
      </c>
      <c r="N406" s="50">
        <f>(C406*D406)/1000</f>
        <v>14.042</v>
      </c>
      <c r="O406" s="51">
        <f t="shared" ref="O406:O418" si="57">(N406)/$E$3</f>
        <v>0.28893004115226334</v>
      </c>
      <c r="P406" s="52">
        <f>(C406*G406)/1000</f>
        <v>22.42</v>
      </c>
      <c r="Q406" s="51">
        <f t="shared" ref="Q406:Q418" si="58">(P406)/$G$3</f>
        <v>0.44308300395256917</v>
      </c>
    </row>
    <row r="407" spans="1:17" x14ac:dyDescent="0.2">
      <c r="A407" s="18" t="s">
        <v>36</v>
      </c>
      <c r="B407" s="7">
        <v>1803</v>
      </c>
      <c r="C407" s="7">
        <v>58</v>
      </c>
      <c r="D407" s="7">
        <v>359</v>
      </c>
      <c r="E407" s="7">
        <v>34</v>
      </c>
      <c r="F407" s="38">
        <v>0.9</v>
      </c>
      <c r="G407" s="7">
        <v>383</v>
      </c>
      <c r="H407" s="7">
        <v>18</v>
      </c>
      <c r="I407" s="38">
        <v>0.95</v>
      </c>
      <c r="J407" s="7">
        <v>777</v>
      </c>
      <c r="K407" s="7">
        <v>82</v>
      </c>
      <c r="L407" s="38">
        <v>0.89</v>
      </c>
      <c r="M407" s="49">
        <f>C407/$C$2</f>
        <v>0.42962962962962964</v>
      </c>
      <c r="N407" s="50">
        <f>(C407*D407)/1000</f>
        <v>20.821999999999999</v>
      </c>
      <c r="O407" s="51">
        <f t="shared" si="57"/>
        <v>0.42843621399176951</v>
      </c>
      <c r="P407" s="52">
        <f>(C407*G407)/1000</f>
        <v>22.213999999999999</v>
      </c>
      <c r="Q407" s="51">
        <f t="shared" si="58"/>
        <v>0.43901185770750983</v>
      </c>
    </row>
    <row r="408" spans="1:17" x14ac:dyDescent="0.2">
      <c r="A408" s="18" t="s">
        <v>23</v>
      </c>
      <c r="B408" s="7">
        <v>2124</v>
      </c>
      <c r="C408" s="7">
        <v>71</v>
      </c>
      <c r="D408" s="7">
        <v>168</v>
      </c>
      <c r="E408" s="7">
        <v>23</v>
      </c>
      <c r="F408" s="38">
        <v>0.86</v>
      </c>
      <c r="G408" s="7">
        <v>262</v>
      </c>
      <c r="H408" s="7">
        <v>19</v>
      </c>
      <c r="I408" s="38">
        <v>0.93</v>
      </c>
      <c r="J408" s="7">
        <v>515</v>
      </c>
      <c r="K408" s="7">
        <v>69</v>
      </c>
      <c r="L408" s="38">
        <v>0.87</v>
      </c>
      <c r="M408" s="49">
        <f>C408/$C$2</f>
        <v>0.52592592592592591</v>
      </c>
      <c r="N408" s="50">
        <f>(C408*D408)/1000</f>
        <v>11.928000000000001</v>
      </c>
      <c r="O408" s="51">
        <f t="shared" si="57"/>
        <v>0.24543209876543212</v>
      </c>
      <c r="P408" s="52">
        <f>(C408*G408)/1000</f>
        <v>18.602</v>
      </c>
      <c r="Q408" s="51">
        <f t="shared" si="58"/>
        <v>0.36762845849802372</v>
      </c>
    </row>
    <row r="409" spans="1:17" x14ac:dyDescent="0.2">
      <c r="A409" s="18" t="s">
        <v>24</v>
      </c>
      <c r="B409" s="7">
        <v>3433</v>
      </c>
      <c r="C409" s="7">
        <v>111</v>
      </c>
      <c r="D409" s="7">
        <v>209</v>
      </c>
      <c r="E409" s="7">
        <v>21</v>
      </c>
      <c r="F409" s="38">
        <v>0.9</v>
      </c>
      <c r="G409" s="7">
        <v>294</v>
      </c>
      <c r="H409" s="7">
        <v>16</v>
      </c>
      <c r="I409" s="38">
        <v>0.94</v>
      </c>
      <c r="J409" s="7">
        <v>560</v>
      </c>
      <c r="K409" s="7">
        <v>58</v>
      </c>
      <c r="L409" s="38">
        <v>0.9</v>
      </c>
      <c r="M409" s="49">
        <f>C409/$C$2</f>
        <v>0.82222222222222219</v>
      </c>
      <c r="N409" s="50">
        <f>(C409*D409)/1000</f>
        <v>23.199000000000002</v>
      </c>
      <c r="O409" s="51">
        <f t="shared" si="57"/>
        <v>0.4773456790123457</v>
      </c>
      <c r="P409" s="52">
        <f>(C409*G409)/1000</f>
        <v>32.634</v>
      </c>
      <c r="Q409" s="51">
        <f t="shared" si="58"/>
        <v>0.64494071146245058</v>
      </c>
    </row>
    <row r="410" spans="1:17" x14ac:dyDescent="0.2">
      <c r="A410" s="18" t="s">
        <v>25</v>
      </c>
      <c r="B410" s="7">
        <v>2523</v>
      </c>
      <c r="C410" s="7">
        <v>84</v>
      </c>
      <c r="D410" s="7">
        <v>285</v>
      </c>
      <c r="E410" s="7">
        <v>17</v>
      </c>
      <c r="F410" s="38">
        <v>0.94</v>
      </c>
      <c r="G410" s="7">
        <v>354</v>
      </c>
      <c r="H410" s="7">
        <v>16</v>
      </c>
      <c r="I410" s="38">
        <v>0.96</v>
      </c>
      <c r="J410" s="7">
        <v>668</v>
      </c>
      <c r="K410" s="7">
        <v>52</v>
      </c>
      <c r="L410" s="38">
        <v>0.92</v>
      </c>
      <c r="M410" s="49">
        <f>C410/$C$2</f>
        <v>0.62222222222222223</v>
      </c>
      <c r="N410" s="50">
        <f>(C410*D410)/1000</f>
        <v>23.94</v>
      </c>
      <c r="O410" s="51">
        <f t="shared" si="57"/>
        <v>0.49259259259259258</v>
      </c>
      <c r="P410" s="52">
        <f>(C410*G410)/1000</f>
        <v>29.736000000000001</v>
      </c>
      <c r="Q410" s="51">
        <f t="shared" si="58"/>
        <v>0.58766798418972332</v>
      </c>
    </row>
    <row r="411" spans="1:17" x14ac:dyDescent="0.2">
      <c r="A411" s="18" t="s">
        <v>26</v>
      </c>
      <c r="B411" s="7">
        <v>3033</v>
      </c>
      <c r="C411" s="7">
        <v>98</v>
      </c>
      <c r="D411" s="7">
        <v>148</v>
      </c>
      <c r="E411" s="7">
        <v>15</v>
      </c>
      <c r="F411" s="38">
        <v>0.9</v>
      </c>
      <c r="G411" s="7">
        <v>201</v>
      </c>
      <c r="H411" s="7">
        <v>16</v>
      </c>
      <c r="I411" s="38">
        <v>0.92</v>
      </c>
      <c r="J411" s="7">
        <v>401</v>
      </c>
      <c r="K411" s="7">
        <v>51</v>
      </c>
      <c r="L411" s="38">
        <v>0.87</v>
      </c>
      <c r="M411" s="49">
        <f>C411/$C$2</f>
        <v>0.72592592592592597</v>
      </c>
      <c r="N411" s="50">
        <f>(C411*D411)/1000</f>
        <v>14.504</v>
      </c>
      <c r="O411" s="51">
        <f t="shared" si="57"/>
        <v>0.29843621399176951</v>
      </c>
      <c r="P411" s="52">
        <f>(C411*G411)/1000</f>
        <v>19.698</v>
      </c>
      <c r="Q411" s="51">
        <f t="shared" si="58"/>
        <v>0.38928853754940712</v>
      </c>
    </row>
    <row r="412" spans="1:17" x14ac:dyDescent="0.2">
      <c r="A412" s="18" t="s">
        <v>27</v>
      </c>
      <c r="B412" s="7">
        <v>3775</v>
      </c>
      <c r="C412" s="7">
        <v>122</v>
      </c>
      <c r="D412" s="7">
        <v>156</v>
      </c>
      <c r="E412" s="7">
        <v>10</v>
      </c>
      <c r="F412" s="38">
        <v>0.94</v>
      </c>
      <c r="G412" s="7">
        <v>225</v>
      </c>
      <c r="H412" s="7">
        <v>13</v>
      </c>
      <c r="I412" s="38">
        <v>0.94</v>
      </c>
      <c r="J412" s="7">
        <v>438</v>
      </c>
      <c r="K412" s="7">
        <v>39</v>
      </c>
      <c r="L412" s="38">
        <v>0.91</v>
      </c>
      <c r="M412" s="49">
        <f>C412/$C$2</f>
        <v>0.90370370370370368</v>
      </c>
      <c r="N412" s="50">
        <f>(C412*D412)/1000</f>
        <v>19.032</v>
      </c>
      <c r="O412" s="51">
        <f t="shared" si="57"/>
        <v>0.39160493827160492</v>
      </c>
      <c r="P412" s="52">
        <f>(C412*G412)/1000</f>
        <v>27.45</v>
      </c>
      <c r="Q412" s="51">
        <f t="shared" si="58"/>
        <v>0.54249011857707508</v>
      </c>
    </row>
    <row r="413" spans="1:17" x14ac:dyDescent="0.2">
      <c r="A413" s="18" t="s">
        <v>28</v>
      </c>
      <c r="B413" s="7">
        <v>3279</v>
      </c>
      <c r="C413" s="7">
        <v>109</v>
      </c>
      <c r="D413" s="7">
        <v>172</v>
      </c>
      <c r="E413" s="7">
        <v>12</v>
      </c>
      <c r="F413" s="38">
        <v>0.93</v>
      </c>
      <c r="G413" s="7">
        <v>253</v>
      </c>
      <c r="H413" s="7">
        <v>13</v>
      </c>
      <c r="I413" s="38">
        <v>0.95</v>
      </c>
      <c r="J413" s="7">
        <v>448</v>
      </c>
      <c r="K413" s="7">
        <v>38</v>
      </c>
      <c r="L413" s="38">
        <v>0.91</v>
      </c>
      <c r="M413" s="49">
        <f>C413/$C$2</f>
        <v>0.80740740740740746</v>
      </c>
      <c r="N413" s="50">
        <f>(C413*D413)/1000</f>
        <v>18.748000000000001</v>
      </c>
      <c r="O413" s="51">
        <f t="shared" si="57"/>
        <v>0.38576131687242798</v>
      </c>
      <c r="P413" s="52">
        <f>(C413*G413)/1000</f>
        <v>27.577000000000002</v>
      </c>
      <c r="Q413" s="51">
        <f t="shared" si="58"/>
        <v>0.54500000000000004</v>
      </c>
    </row>
    <row r="414" spans="1:17" x14ac:dyDescent="0.2">
      <c r="A414" s="18" t="s">
        <v>29</v>
      </c>
      <c r="B414" s="7">
        <v>3347</v>
      </c>
      <c r="C414" s="7">
        <v>108</v>
      </c>
      <c r="D414" s="7">
        <v>195</v>
      </c>
      <c r="E414" s="7">
        <v>19</v>
      </c>
      <c r="F414" s="38">
        <v>0.9</v>
      </c>
      <c r="G414" s="7">
        <v>241</v>
      </c>
      <c r="H414" s="7">
        <v>15</v>
      </c>
      <c r="I414" s="38">
        <v>0.94</v>
      </c>
      <c r="J414" s="7">
        <v>500</v>
      </c>
      <c r="K414" s="7">
        <v>49</v>
      </c>
      <c r="L414" s="38">
        <v>0.9</v>
      </c>
      <c r="M414" s="49">
        <f>C414/$C$2</f>
        <v>0.8</v>
      </c>
      <c r="N414" s="50">
        <f>(C414*D414)/1000</f>
        <v>21.06</v>
      </c>
      <c r="O414" s="51">
        <f t="shared" si="57"/>
        <v>0.43333333333333329</v>
      </c>
      <c r="P414" s="52">
        <f>(C414*G414)/1000</f>
        <v>26.027999999999999</v>
      </c>
      <c r="Q414" s="51">
        <f t="shared" si="58"/>
        <v>0.51438735177865613</v>
      </c>
    </row>
    <row r="415" spans="1:17" x14ac:dyDescent="0.2">
      <c r="A415" s="18" t="s">
        <v>30</v>
      </c>
      <c r="B415" s="7">
        <v>2145</v>
      </c>
      <c r="C415" s="7">
        <f>B415/30</f>
        <v>71.5</v>
      </c>
      <c r="D415" s="7">
        <v>189</v>
      </c>
      <c r="E415" s="7">
        <v>16</v>
      </c>
      <c r="F415" s="38">
        <v>0.91</v>
      </c>
      <c r="G415" s="7">
        <v>211</v>
      </c>
      <c r="H415" s="7">
        <v>15</v>
      </c>
      <c r="I415" s="38">
        <v>0.93</v>
      </c>
      <c r="J415" s="7">
        <v>390</v>
      </c>
      <c r="K415" s="7">
        <v>42</v>
      </c>
      <c r="L415" s="38">
        <v>0.89</v>
      </c>
      <c r="M415" s="49">
        <f>C415/$C$2</f>
        <v>0.52962962962962967</v>
      </c>
      <c r="N415" s="50">
        <f>(C415*D415)/1000</f>
        <v>13.513500000000001</v>
      </c>
      <c r="O415" s="51">
        <f t="shared" si="57"/>
        <v>0.27805555555555556</v>
      </c>
      <c r="P415" s="52">
        <f>(C415*G415)/1000</f>
        <v>15.086499999999999</v>
      </c>
      <c r="Q415" s="51">
        <f t="shared" si="58"/>
        <v>0.29815217391304344</v>
      </c>
    </row>
    <row r="416" spans="1:17" ht="13.5" thickBot="1" x14ac:dyDescent="0.25">
      <c r="A416" s="18" t="s">
        <v>31</v>
      </c>
      <c r="B416" s="7">
        <v>2670</v>
      </c>
      <c r="C416" s="7">
        <v>86</v>
      </c>
      <c r="D416" s="7">
        <v>171</v>
      </c>
      <c r="E416" s="7">
        <v>14</v>
      </c>
      <c r="F416" s="38">
        <v>0.92</v>
      </c>
      <c r="G416" s="7">
        <v>201</v>
      </c>
      <c r="H416" s="7">
        <v>16</v>
      </c>
      <c r="I416" s="38">
        <v>0.92</v>
      </c>
      <c r="J416" s="7">
        <v>394</v>
      </c>
      <c r="K416" s="7">
        <v>48</v>
      </c>
      <c r="L416" s="38">
        <v>0.88</v>
      </c>
      <c r="M416" s="49">
        <f>C416/$C$2</f>
        <v>0.63703703703703707</v>
      </c>
      <c r="N416" s="50">
        <f>(C416*D416)/1000</f>
        <v>14.706</v>
      </c>
      <c r="O416" s="51">
        <f t="shared" si="57"/>
        <v>0.30259259259259258</v>
      </c>
      <c r="P416" s="52">
        <f>(C416*G416)/1000</f>
        <v>17.286000000000001</v>
      </c>
      <c r="Q416" s="51">
        <f t="shared" si="58"/>
        <v>0.34162055335968383</v>
      </c>
    </row>
    <row r="417" spans="1:17" ht="13.5" thickTop="1" x14ac:dyDescent="0.2">
      <c r="A417" s="19" t="s">
        <v>109</v>
      </c>
      <c r="B417" s="35">
        <f>SUM(B405:B416)</f>
        <v>32688</v>
      </c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53"/>
      <c r="N417" s="54"/>
      <c r="O417" s="55"/>
      <c r="P417" s="56"/>
      <c r="Q417" s="55"/>
    </row>
    <row r="418" spans="1:17" ht="13.5" thickBot="1" x14ac:dyDescent="0.25">
      <c r="A418" s="20" t="s">
        <v>110</v>
      </c>
      <c r="B418" s="11">
        <f t="shared" ref="B418:K418" si="59">AVERAGE(B405:B416)</f>
        <v>2724</v>
      </c>
      <c r="C418" s="31">
        <f t="shared" si="59"/>
        <v>89.291666666666671</v>
      </c>
      <c r="D418" s="11">
        <f t="shared" si="59"/>
        <v>201.91666666666666</v>
      </c>
      <c r="E418" s="11">
        <f t="shared" si="59"/>
        <v>18.333333333333332</v>
      </c>
      <c r="F418" s="39">
        <f>AVERAGE(F405:F416)</f>
        <v>0.90499999999999992</v>
      </c>
      <c r="G418" s="11">
        <f>AVERAGE(G405:G416)</f>
        <v>276.16666666666669</v>
      </c>
      <c r="H418" s="11">
        <f>AVERAGE(H405:H416)</f>
        <v>15.75</v>
      </c>
      <c r="I418" s="39">
        <f>AVERAGE(I405:I416)</f>
        <v>0.93916666666666648</v>
      </c>
      <c r="J418" s="11">
        <f t="shared" si="59"/>
        <v>530.83333333333337</v>
      </c>
      <c r="K418" s="11">
        <f t="shared" si="59"/>
        <v>54.333333333333336</v>
      </c>
      <c r="L418" s="39">
        <f>AVERAGE(L405:L416)</f>
        <v>0.89250000000000018</v>
      </c>
      <c r="M418" s="57">
        <f>C418/$C$2</f>
        <v>0.66141975308641976</v>
      </c>
      <c r="N418" s="58">
        <f>(C418*D418)/1000</f>
        <v>18.029475694444447</v>
      </c>
      <c r="O418" s="59">
        <f t="shared" si="57"/>
        <v>0.3709768661408322</v>
      </c>
      <c r="P418" s="60">
        <f>(C418*G418)/1000</f>
        <v>24.659381944444448</v>
      </c>
      <c r="Q418" s="59">
        <f t="shared" si="58"/>
        <v>0.48733956411945545</v>
      </c>
    </row>
    <row r="419" spans="1:17" ht="13.5" thickTop="1" x14ac:dyDescent="0.2"/>
    <row r="420" spans="1:17" ht="13.5" thickBot="1" x14ac:dyDescent="0.25"/>
    <row r="421" spans="1:17" ht="13.5" thickTop="1" x14ac:dyDescent="0.2">
      <c r="A421" s="40" t="s">
        <v>6</v>
      </c>
      <c r="B421" s="22" t="s">
        <v>7</v>
      </c>
      <c r="C421" s="22" t="s">
        <v>7</v>
      </c>
      <c r="D421" s="22" t="s">
        <v>8</v>
      </c>
      <c r="E421" s="22" t="s">
        <v>9</v>
      </c>
      <c r="F421" s="32" t="s">
        <v>3</v>
      </c>
      <c r="G421" s="22" t="s">
        <v>10</v>
      </c>
      <c r="H421" s="22" t="s">
        <v>11</v>
      </c>
      <c r="I421" s="32" t="s">
        <v>4</v>
      </c>
      <c r="J421" s="22" t="s">
        <v>12</v>
      </c>
      <c r="K421" s="22" t="s">
        <v>13</v>
      </c>
      <c r="L421" s="32" t="s">
        <v>14</v>
      </c>
      <c r="M421" s="41" t="s">
        <v>77</v>
      </c>
      <c r="N421" s="42" t="s">
        <v>78</v>
      </c>
      <c r="O421" s="43" t="s">
        <v>79</v>
      </c>
      <c r="P421" s="44" t="s">
        <v>77</v>
      </c>
      <c r="Q421" s="43" t="s">
        <v>77</v>
      </c>
    </row>
    <row r="422" spans="1:17" ht="13.5" thickBot="1" x14ac:dyDescent="0.25">
      <c r="A422" s="36" t="s">
        <v>111</v>
      </c>
      <c r="B422" s="25" t="s">
        <v>16</v>
      </c>
      <c r="C422" s="26" t="s">
        <v>17</v>
      </c>
      <c r="D422" s="25" t="s">
        <v>40</v>
      </c>
      <c r="E422" s="25" t="s">
        <v>40</v>
      </c>
      <c r="F422" s="33" t="s">
        <v>53</v>
      </c>
      <c r="G422" s="25" t="s">
        <v>40</v>
      </c>
      <c r="H422" s="25" t="s">
        <v>40</v>
      </c>
      <c r="I422" s="33" t="s">
        <v>53</v>
      </c>
      <c r="J422" s="25" t="s">
        <v>40</v>
      </c>
      <c r="K422" s="25" t="s">
        <v>40</v>
      </c>
      <c r="L422" s="33" t="s">
        <v>53</v>
      </c>
      <c r="M422" s="45" t="s">
        <v>7</v>
      </c>
      <c r="N422" s="46" t="s">
        <v>81</v>
      </c>
      <c r="O422" s="47" t="s">
        <v>82</v>
      </c>
      <c r="P422" s="48" t="s">
        <v>83</v>
      </c>
      <c r="Q422" s="47" t="s">
        <v>84</v>
      </c>
    </row>
    <row r="423" spans="1:17" ht="13.5" thickTop="1" x14ac:dyDescent="0.2">
      <c r="A423" s="18" t="s">
        <v>20</v>
      </c>
      <c r="B423" s="7">
        <v>2903</v>
      </c>
      <c r="C423" s="7">
        <v>94</v>
      </c>
      <c r="D423" s="7">
        <v>168</v>
      </c>
      <c r="E423" s="7">
        <v>25</v>
      </c>
      <c r="F423" s="38">
        <v>0.85</v>
      </c>
      <c r="G423" s="7">
        <v>162</v>
      </c>
      <c r="H423" s="7">
        <v>17</v>
      </c>
      <c r="I423" s="38">
        <v>0.9</v>
      </c>
      <c r="J423" s="7">
        <v>336</v>
      </c>
      <c r="K423" s="7">
        <v>58</v>
      </c>
      <c r="L423" s="38">
        <v>0.83</v>
      </c>
      <c r="M423" s="49">
        <f>C423/$C$2</f>
        <v>0.6962962962962963</v>
      </c>
      <c r="N423" s="50">
        <f>(C423*D423)/1000</f>
        <v>15.792</v>
      </c>
      <c r="O423" s="51">
        <f>(N423)/$E$3</f>
        <v>0.32493827160493827</v>
      </c>
      <c r="P423" s="52">
        <f>(C423*G423)/1000</f>
        <v>15.228</v>
      </c>
      <c r="Q423" s="51">
        <f>(P423)/$G$3</f>
        <v>0.30094861660079048</v>
      </c>
    </row>
    <row r="424" spans="1:17" x14ac:dyDescent="0.2">
      <c r="A424" s="18" t="s">
        <v>21</v>
      </c>
      <c r="B424" s="7">
        <v>2583</v>
      </c>
      <c r="C424" s="7">
        <v>89</v>
      </c>
      <c r="D424" s="7">
        <v>193</v>
      </c>
      <c r="E424" s="7">
        <v>16</v>
      </c>
      <c r="F424" s="38">
        <v>0.92</v>
      </c>
      <c r="G424" s="7">
        <v>220</v>
      </c>
      <c r="H424" s="7">
        <v>19</v>
      </c>
      <c r="I424" s="38">
        <v>0.91</v>
      </c>
      <c r="J424" s="7">
        <v>438</v>
      </c>
      <c r="K424" s="7">
        <v>60</v>
      </c>
      <c r="L424" s="38">
        <v>0.6</v>
      </c>
      <c r="M424" s="49">
        <f>C424/$C$2</f>
        <v>0.65925925925925921</v>
      </c>
      <c r="N424" s="50">
        <f>(C424*D424)/1000</f>
        <v>17.177</v>
      </c>
      <c r="O424" s="51">
        <f t="shared" ref="O424:O436" si="60">(N424)/$E$3</f>
        <v>0.35343621399176955</v>
      </c>
      <c r="P424" s="52">
        <f>(C424*G424)/1000</f>
        <v>19.579999999999998</v>
      </c>
      <c r="Q424" s="51">
        <f t="shared" ref="Q424:Q436" si="61">(P424)/$G$3</f>
        <v>0.38695652173913037</v>
      </c>
    </row>
    <row r="425" spans="1:17" x14ac:dyDescent="0.2">
      <c r="A425" s="18" t="s">
        <v>36</v>
      </c>
      <c r="B425" s="7">
        <v>2004</v>
      </c>
      <c r="C425" s="7">
        <v>65</v>
      </c>
      <c r="D425" s="7">
        <v>163</v>
      </c>
      <c r="E425" s="7">
        <v>14</v>
      </c>
      <c r="F425" s="38">
        <v>0.91</v>
      </c>
      <c r="G425" s="7">
        <v>209</v>
      </c>
      <c r="H425" s="7">
        <v>14</v>
      </c>
      <c r="I425" s="38">
        <v>0.93</v>
      </c>
      <c r="J425" s="7">
        <v>431</v>
      </c>
      <c r="K425" s="7">
        <v>49</v>
      </c>
      <c r="L425" s="38">
        <v>0.89</v>
      </c>
      <c r="M425" s="49">
        <f>C425/$C$2</f>
        <v>0.48148148148148145</v>
      </c>
      <c r="N425" s="50">
        <f>(C425*D425)/1000</f>
        <v>10.595000000000001</v>
      </c>
      <c r="O425" s="51">
        <f t="shared" si="60"/>
        <v>0.21800411522633745</v>
      </c>
      <c r="P425" s="52">
        <f>(C425*G425)/1000</f>
        <v>13.585000000000001</v>
      </c>
      <c r="Q425" s="51">
        <f t="shared" si="61"/>
        <v>0.26847826086956522</v>
      </c>
    </row>
    <row r="426" spans="1:17" x14ac:dyDescent="0.2">
      <c r="A426" s="18" t="s">
        <v>23</v>
      </c>
      <c r="B426" s="7">
        <v>2189</v>
      </c>
      <c r="C426" s="7">
        <v>73</v>
      </c>
      <c r="D426" s="7">
        <v>208</v>
      </c>
      <c r="E426" s="7">
        <v>11</v>
      </c>
      <c r="F426" s="38">
        <v>0.95</v>
      </c>
      <c r="G426" s="7">
        <v>227</v>
      </c>
      <c r="H426" s="7">
        <v>11</v>
      </c>
      <c r="I426" s="38">
        <v>0.95</v>
      </c>
      <c r="J426" s="7">
        <v>469</v>
      </c>
      <c r="K426" s="7">
        <v>34</v>
      </c>
      <c r="L426" s="38">
        <v>0.93</v>
      </c>
      <c r="M426" s="49">
        <f>C426/$C$2</f>
        <v>0.54074074074074074</v>
      </c>
      <c r="N426" s="50">
        <f>(C426*D426)/1000</f>
        <v>15.183999999999999</v>
      </c>
      <c r="O426" s="51">
        <f t="shared" si="60"/>
        <v>0.31242798353909462</v>
      </c>
      <c r="P426" s="52">
        <f>(C426*G426)/1000</f>
        <v>16.571000000000002</v>
      </c>
      <c r="Q426" s="51">
        <f t="shared" si="61"/>
        <v>0.32749011857707511</v>
      </c>
    </row>
    <row r="427" spans="1:17" x14ac:dyDescent="0.2">
      <c r="A427" s="18" t="s">
        <v>24</v>
      </c>
      <c r="B427" s="7">
        <v>2959</v>
      </c>
      <c r="C427" s="7">
        <v>95</v>
      </c>
      <c r="D427" s="7">
        <v>187</v>
      </c>
      <c r="E427" s="7">
        <v>9</v>
      </c>
      <c r="F427" s="38">
        <v>0.95</v>
      </c>
      <c r="G427" s="7">
        <v>230</v>
      </c>
      <c r="H427" s="7">
        <v>10</v>
      </c>
      <c r="I427" s="38">
        <v>0.95</v>
      </c>
      <c r="J427" s="7">
        <v>459</v>
      </c>
      <c r="K427" s="7">
        <v>34</v>
      </c>
      <c r="L427" s="38">
        <v>0.93</v>
      </c>
      <c r="M427" s="49">
        <f>C427/$C$2</f>
        <v>0.70370370370370372</v>
      </c>
      <c r="N427" s="50">
        <f>(C427*D427)/1000</f>
        <v>17.765000000000001</v>
      </c>
      <c r="O427" s="51">
        <f t="shared" si="60"/>
        <v>0.36553497942386831</v>
      </c>
      <c r="P427" s="52">
        <f>(C427*G427)/1000</f>
        <v>21.85</v>
      </c>
      <c r="Q427" s="51">
        <f t="shared" si="61"/>
        <v>0.43181818181818182</v>
      </c>
    </row>
    <row r="428" spans="1:17" x14ac:dyDescent="0.2">
      <c r="A428" s="18" t="s">
        <v>25</v>
      </c>
      <c r="B428" s="7">
        <v>3162</v>
      </c>
      <c r="C428" s="7">
        <v>105</v>
      </c>
      <c r="D428" s="7">
        <v>189</v>
      </c>
      <c r="E428" s="7">
        <v>12</v>
      </c>
      <c r="F428" s="38">
        <v>0.94</v>
      </c>
      <c r="G428" s="7">
        <v>216</v>
      </c>
      <c r="H428" s="7">
        <v>10</v>
      </c>
      <c r="I428" s="38">
        <v>0.95</v>
      </c>
      <c r="J428" s="7">
        <v>416</v>
      </c>
      <c r="K428" s="7">
        <v>31</v>
      </c>
      <c r="L428" s="38">
        <v>0.93</v>
      </c>
      <c r="M428" s="49">
        <f>C428/$C$2</f>
        <v>0.77777777777777779</v>
      </c>
      <c r="N428" s="50">
        <f>(C428*D428)/1000</f>
        <v>19.844999999999999</v>
      </c>
      <c r="O428" s="51">
        <f t="shared" si="60"/>
        <v>0.40833333333333327</v>
      </c>
      <c r="P428" s="52">
        <f>(C428*G428)/1000</f>
        <v>22.68</v>
      </c>
      <c r="Q428" s="51">
        <f t="shared" si="61"/>
        <v>0.44822134387351775</v>
      </c>
    </row>
    <row r="429" spans="1:17" x14ac:dyDescent="0.2">
      <c r="A429" s="18" t="s">
        <v>26</v>
      </c>
      <c r="B429" s="7">
        <v>3732</v>
      </c>
      <c r="C429" s="7">
        <v>120</v>
      </c>
      <c r="D429" s="7">
        <v>177</v>
      </c>
      <c r="E429" s="7">
        <v>14</v>
      </c>
      <c r="F429" s="38">
        <v>0.92</v>
      </c>
      <c r="G429" s="7">
        <v>184</v>
      </c>
      <c r="H429" s="7">
        <v>14</v>
      </c>
      <c r="I429" s="38">
        <v>0.92</v>
      </c>
      <c r="J429" s="7">
        <v>363</v>
      </c>
      <c r="K429" s="7">
        <v>43</v>
      </c>
      <c r="L429" s="38">
        <v>0.88</v>
      </c>
      <c r="M429" s="49">
        <f>C429/$C$2</f>
        <v>0.88888888888888884</v>
      </c>
      <c r="N429" s="50">
        <f>(C429*D429)/1000</f>
        <v>21.24</v>
      </c>
      <c r="O429" s="51">
        <f t="shared" si="60"/>
        <v>0.437037037037037</v>
      </c>
      <c r="P429" s="52">
        <f>(C429*G429)/1000</f>
        <v>22.08</v>
      </c>
      <c r="Q429" s="51">
        <f t="shared" si="61"/>
        <v>0.43636363636363634</v>
      </c>
    </row>
    <row r="430" spans="1:17" x14ac:dyDescent="0.2">
      <c r="A430" s="18" t="s">
        <v>27</v>
      </c>
      <c r="B430" s="7">
        <v>4327</v>
      </c>
      <c r="C430" s="7">
        <v>140</v>
      </c>
      <c r="D430" s="7">
        <v>163</v>
      </c>
      <c r="E430" s="7">
        <v>13</v>
      </c>
      <c r="F430" s="38">
        <v>0.92</v>
      </c>
      <c r="G430" s="7">
        <v>223</v>
      </c>
      <c r="H430" s="7">
        <v>12</v>
      </c>
      <c r="I430" s="38">
        <v>0.95</v>
      </c>
      <c r="J430" s="7">
        <v>460</v>
      </c>
      <c r="K430" s="7">
        <v>39</v>
      </c>
      <c r="L430" s="38">
        <v>0.92</v>
      </c>
      <c r="M430" s="49">
        <f>C430/$C$2</f>
        <v>1.037037037037037</v>
      </c>
      <c r="N430" s="50">
        <f>(C430*D430)/1000</f>
        <v>22.82</v>
      </c>
      <c r="O430" s="51">
        <f t="shared" si="60"/>
        <v>0.46954732510288066</v>
      </c>
      <c r="P430" s="52">
        <f>(C430*G430)/1000</f>
        <v>31.22</v>
      </c>
      <c r="Q430" s="51">
        <f t="shared" si="61"/>
        <v>0.61699604743083003</v>
      </c>
    </row>
    <row r="431" spans="1:17" x14ac:dyDescent="0.2">
      <c r="A431" s="18" t="s">
        <v>28</v>
      </c>
      <c r="B431" s="7">
        <v>2738</v>
      </c>
      <c r="C431" s="7">
        <v>91</v>
      </c>
      <c r="D431" s="7">
        <v>117</v>
      </c>
      <c r="E431" s="7">
        <v>15</v>
      </c>
      <c r="F431" s="38">
        <v>0.87</v>
      </c>
      <c r="G431" s="7">
        <v>221</v>
      </c>
      <c r="H431" s="7">
        <v>14</v>
      </c>
      <c r="I431" s="38">
        <v>0.94</v>
      </c>
      <c r="J431" s="7">
        <v>451</v>
      </c>
      <c r="K431" s="7">
        <v>42</v>
      </c>
      <c r="L431" s="38">
        <v>0.91</v>
      </c>
      <c r="M431" s="49">
        <f>C431/$C$2</f>
        <v>0.67407407407407405</v>
      </c>
      <c r="N431" s="50">
        <f>(C431*D431)/1000</f>
        <v>10.647</v>
      </c>
      <c r="O431" s="51">
        <f t="shared" si="60"/>
        <v>0.21907407407407406</v>
      </c>
      <c r="P431" s="52">
        <f>(C431*G431)/1000</f>
        <v>20.111000000000001</v>
      </c>
      <c r="Q431" s="51">
        <f t="shared" si="61"/>
        <v>0.39745059288537549</v>
      </c>
    </row>
    <row r="432" spans="1:17" x14ac:dyDescent="0.2">
      <c r="A432" s="18" t="s">
        <v>29</v>
      </c>
      <c r="B432" s="7">
        <v>3455</v>
      </c>
      <c r="C432" s="7">
        <v>111</v>
      </c>
      <c r="D432" s="7">
        <v>188</v>
      </c>
      <c r="E432" s="7">
        <v>16</v>
      </c>
      <c r="F432" s="38">
        <v>0.92</v>
      </c>
      <c r="G432" s="7">
        <v>151</v>
      </c>
      <c r="H432" s="7">
        <v>11</v>
      </c>
      <c r="I432" s="38">
        <v>0.93</v>
      </c>
      <c r="J432" s="7">
        <v>340</v>
      </c>
      <c r="K432" s="7">
        <v>43</v>
      </c>
      <c r="L432" s="38">
        <v>0.87</v>
      </c>
      <c r="M432" s="49">
        <f>C432/$C$2</f>
        <v>0.82222222222222219</v>
      </c>
      <c r="N432" s="50">
        <f>(C432*D432)/1000</f>
        <v>20.867999999999999</v>
      </c>
      <c r="O432" s="51">
        <f t="shared" si="60"/>
        <v>0.42938271604938266</v>
      </c>
      <c r="P432" s="52">
        <f>(C432*G432)/1000</f>
        <v>16.760999999999999</v>
      </c>
      <c r="Q432" s="51">
        <f t="shared" si="61"/>
        <v>0.33124505928853754</v>
      </c>
    </row>
    <row r="433" spans="1:17" x14ac:dyDescent="0.2">
      <c r="A433" s="18" t="s">
        <v>30</v>
      </c>
      <c r="B433" s="7">
        <v>2736</v>
      </c>
      <c r="C433" s="7">
        <v>91</v>
      </c>
      <c r="D433" s="7">
        <v>159</v>
      </c>
      <c r="E433" s="7">
        <v>8</v>
      </c>
      <c r="F433" s="38">
        <v>0.95</v>
      </c>
      <c r="G433" s="7">
        <v>234</v>
      </c>
      <c r="H433" s="7">
        <v>11</v>
      </c>
      <c r="I433" s="38">
        <v>0.95</v>
      </c>
      <c r="J433" s="7">
        <v>443</v>
      </c>
      <c r="K433" s="7">
        <v>32</v>
      </c>
      <c r="L433" s="38">
        <v>0.93</v>
      </c>
      <c r="M433" s="49">
        <f>C433/$C$2</f>
        <v>0.67407407407407405</v>
      </c>
      <c r="N433" s="50">
        <f>(C433*D433)/1000</f>
        <v>14.468999999999999</v>
      </c>
      <c r="O433" s="51">
        <f t="shared" si="60"/>
        <v>0.29771604938271601</v>
      </c>
      <c r="P433" s="52">
        <f>(C433*G433)/1000</f>
        <v>21.294</v>
      </c>
      <c r="Q433" s="51">
        <f t="shared" si="61"/>
        <v>0.4208300395256917</v>
      </c>
    </row>
    <row r="434" spans="1:17" ht="13.5" thickBot="1" x14ac:dyDescent="0.25">
      <c r="A434" s="18" t="s">
        <v>31</v>
      </c>
      <c r="B434" s="7">
        <v>2416</v>
      </c>
      <c r="C434" s="7">
        <v>78</v>
      </c>
      <c r="D434" s="7">
        <v>210</v>
      </c>
      <c r="E434" s="7">
        <v>19</v>
      </c>
      <c r="F434" s="38">
        <v>0.91</v>
      </c>
      <c r="G434" s="7">
        <v>206</v>
      </c>
      <c r="H434" s="7">
        <v>16</v>
      </c>
      <c r="I434" s="38">
        <v>0.92</v>
      </c>
      <c r="J434" s="7">
        <v>433</v>
      </c>
      <c r="K434" s="7">
        <v>54</v>
      </c>
      <c r="L434" s="38">
        <v>0.87</v>
      </c>
      <c r="M434" s="49">
        <f>C434/$C$2</f>
        <v>0.57777777777777772</v>
      </c>
      <c r="N434" s="50">
        <f>(C434*D434)/1000</f>
        <v>16.38</v>
      </c>
      <c r="O434" s="51">
        <f t="shared" si="60"/>
        <v>0.33703703703703702</v>
      </c>
      <c r="P434" s="52">
        <f>(C434*G434)/1000</f>
        <v>16.068000000000001</v>
      </c>
      <c r="Q434" s="51">
        <f t="shared" si="61"/>
        <v>0.31754940711462454</v>
      </c>
    </row>
    <row r="435" spans="1:17" ht="13.5" thickTop="1" x14ac:dyDescent="0.2">
      <c r="A435" s="19" t="s">
        <v>112</v>
      </c>
      <c r="B435" s="35">
        <f>SUM(B423:B434)</f>
        <v>35204</v>
      </c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53"/>
      <c r="N435" s="54"/>
      <c r="O435" s="55"/>
      <c r="P435" s="56"/>
      <c r="Q435" s="55"/>
    </row>
    <row r="436" spans="1:17" ht="13.5" thickBot="1" x14ac:dyDescent="0.25">
      <c r="A436" s="20" t="s">
        <v>113</v>
      </c>
      <c r="B436" s="11">
        <f t="shared" ref="B436:K436" si="62">AVERAGE(B423:B434)</f>
        <v>2933.6666666666665</v>
      </c>
      <c r="C436" s="31">
        <f t="shared" si="62"/>
        <v>96</v>
      </c>
      <c r="D436" s="11">
        <f t="shared" si="62"/>
        <v>176.83333333333334</v>
      </c>
      <c r="E436" s="11">
        <f t="shared" si="62"/>
        <v>14.333333333333334</v>
      </c>
      <c r="F436" s="39">
        <f>AVERAGE(F423:F434)</f>
        <v>0.91749999999999987</v>
      </c>
      <c r="G436" s="11">
        <f>AVERAGE(G423:G434)</f>
        <v>206.91666666666666</v>
      </c>
      <c r="H436" s="11">
        <f>AVERAGE(H423:H434)</f>
        <v>13.25</v>
      </c>
      <c r="I436" s="39">
        <f>AVERAGE(I423:I434)</f>
        <v>0.93333333333333324</v>
      </c>
      <c r="J436" s="11">
        <f t="shared" si="62"/>
        <v>419.91666666666669</v>
      </c>
      <c r="K436" s="11">
        <f t="shared" si="62"/>
        <v>43.25</v>
      </c>
      <c r="L436" s="39">
        <f>AVERAGE(L423:L434)</f>
        <v>0.87416666666666654</v>
      </c>
      <c r="M436" s="57">
        <f>C436/$C$2</f>
        <v>0.71111111111111114</v>
      </c>
      <c r="N436" s="58">
        <f>(C436*D436)/1000</f>
        <v>16.975999999999999</v>
      </c>
      <c r="O436" s="59">
        <f t="shared" si="60"/>
        <v>0.34930041152263369</v>
      </c>
      <c r="P436" s="60">
        <f>(C436*G436)/1000</f>
        <v>19.864000000000001</v>
      </c>
      <c r="Q436" s="59">
        <f t="shared" si="61"/>
        <v>0.39256916996047431</v>
      </c>
    </row>
    <row r="437" spans="1:17" ht="13.5" thickTop="1" x14ac:dyDescent="0.2"/>
    <row r="438" spans="1:17" ht="13.5" thickBot="1" x14ac:dyDescent="0.25"/>
    <row r="439" spans="1:17" ht="13.5" thickTop="1" x14ac:dyDescent="0.2">
      <c r="A439" s="40" t="s">
        <v>6</v>
      </c>
      <c r="B439" s="22" t="s">
        <v>7</v>
      </c>
      <c r="C439" s="22" t="s">
        <v>7</v>
      </c>
      <c r="D439" s="22" t="s">
        <v>8</v>
      </c>
      <c r="E439" s="22" t="s">
        <v>9</v>
      </c>
      <c r="F439" s="32" t="s">
        <v>3</v>
      </c>
      <c r="G439" s="22" t="s">
        <v>10</v>
      </c>
      <c r="H439" s="22" t="s">
        <v>11</v>
      </c>
      <c r="I439" s="32" t="s">
        <v>4</v>
      </c>
      <c r="J439" s="22" t="s">
        <v>12</v>
      </c>
      <c r="K439" s="22" t="s">
        <v>13</v>
      </c>
      <c r="L439" s="32" t="s">
        <v>14</v>
      </c>
      <c r="M439" s="41" t="s">
        <v>77</v>
      </c>
      <c r="N439" s="42" t="s">
        <v>78</v>
      </c>
      <c r="O439" s="43" t="s">
        <v>79</v>
      </c>
      <c r="P439" s="44" t="s">
        <v>77</v>
      </c>
      <c r="Q439" s="43" t="s">
        <v>77</v>
      </c>
    </row>
    <row r="440" spans="1:17" ht="13.5" thickBot="1" x14ac:dyDescent="0.25">
      <c r="A440" s="36" t="s">
        <v>114</v>
      </c>
      <c r="B440" s="25" t="s">
        <v>16</v>
      </c>
      <c r="C440" s="26" t="s">
        <v>17</v>
      </c>
      <c r="D440" s="25" t="s">
        <v>40</v>
      </c>
      <c r="E440" s="25" t="s">
        <v>40</v>
      </c>
      <c r="F440" s="33" t="s">
        <v>53</v>
      </c>
      <c r="G440" s="25" t="s">
        <v>40</v>
      </c>
      <c r="H440" s="25" t="s">
        <v>40</v>
      </c>
      <c r="I440" s="33" t="s">
        <v>53</v>
      </c>
      <c r="J440" s="25" t="s">
        <v>40</v>
      </c>
      <c r="K440" s="25" t="s">
        <v>40</v>
      </c>
      <c r="L440" s="33" t="s">
        <v>53</v>
      </c>
      <c r="M440" s="45" t="s">
        <v>7</v>
      </c>
      <c r="N440" s="46" t="s">
        <v>81</v>
      </c>
      <c r="O440" s="47" t="s">
        <v>82</v>
      </c>
      <c r="P440" s="48" t="s">
        <v>83</v>
      </c>
      <c r="Q440" s="47" t="s">
        <v>84</v>
      </c>
    </row>
    <row r="441" spans="1:17" ht="13.5" thickTop="1" x14ac:dyDescent="0.2">
      <c r="A441" s="18" t="s">
        <v>20</v>
      </c>
      <c r="B441" s="7">
        <v>2555</v>
      </c>
      <c r="C441" s="7">
        <v>82</v>
      </c>
      <c r="D441" s="7">
        <v>182</v>
      </c>
      <c r="E441" s="7">
        <v>18</v>
      </c>
      <c r="F441" s="38">
        <v>0.9</v>
      </c>
      <c r="G441" s="7">
        <v>238</v>
      </c>
      <c r="H441" s="7">
        <v>18</v>
      </c>
      <c r="I441" s="38">
        <v>0.92</v>
      </c>
      <c r="J441" s="7">
        <v>448</v>
      </c>
      <c r="K441" s="7">
        <v>55</v>
      </c>
      <c r="L441" s="38">
        <v>0.88</v>
      </c>
      <c r="M441" s="49">
        <f>C441/$C$2</f>
        <v>0.6074074074074074</v>
      </c>
      <c r="N441" s="50">
        <f>(C441*D441)/1000</f>
        <v>14.923999999999999</v>
      </c>
      <c r="O441" s="51">
        <f>(N441)/$E$3</f>
        <v>0.30707818930041153</v>
      </c>
      <c r="P441" s="52">
        <f>(C441*G441)/1000</f>
        <v>19.515999999999998</v>
      </c>
      <c r="Q441" s="51">
        <f>(P441)/$G$3</f>
        <v>0.38569169960474303</v>
      </c>
    </row>
    <row r="442" spans="1:17" x14ac:dyDescent="0.2">
      <c r="A442" s="18" t="s">
        <v>21</v>
      </c>
      <c r="B442" s="7">
        <v>1858</v>
      </c>
      <c r="C442" s="7">
        <v>66</v>
      </c>
      <c r="D442" s="7">
        <v>222</v>
      </c>
      <c r="E442" s="7">
        <v>15</v>
      </c>
      <c r="F442" s="38">
        <v>0.93</v>
      </c>
      <c r="G442" s="7">
        <v>241</v>
      </c>
      <c r="H442" s="7">
        <v>14</v>
      </c>
      <c r="I442" s="38">
        <v>0.94</v>
      </c>
      <c r="J442" s="7">
        <v>445</v>
      </c>
      <c r="K442" s="7">
        <v>51</v>
      </c>
      <c r="L442" s="38">
        <v>0.89</v>
      </c>
      <c r="M442" s="49">
        <f>C442/$C$2</f>
        <v>0.48888888888888887</v>
      </c>
      <c r="N442" s="50">
        <f>(C442*D442)/1000</f>
        <v>14.651999999999999</v>
      </c>
      <c r="O442" s="51">
        <f t="shared" ref="O442:O454" si="63">(N442)/$E$3</f>
        <v>0.30148148148148146</v>
      </c>
      <c r="P442" s="52">
        <f>(C442*G442)/1000</f>
        <v>15.906000000000001</v>
      </c>
      <c r="Q442" s="51">
        <f t="shared" ref="Q442:Q454" si="64">(P442)/$G$3</f>
        <v>0.31434782608695655</v>
      </c>
    </row>
    <row r="443" spans="1:17" x14ac:dyDescent="0.2">
      <c r="A443" s="18" t="s">
        <v>36</v>
      </c>
      <c r="B443" s="7">
        <v>1923</v>
      </c>
      <c r="C443" s="7">
        <v>61</v>
      </c>
      <c r="D443" s="7">
        <v>232</v>
      </c>
      <c r="E443" s="7">
        <v>16</v>
      </c>
      <c r="F443" s="38">
        <v>0.93</v>
      </c>
      <c r="G443" s="7">
        <v>336</v>
      </c>
      <c r="H443" s="7">
        <v>20</v>
      </c>
      <c r="I443" s="38">
        <v>0.94</v>
      </c>
      <c r="J443" s="7">
        <v>621</v>
      </c>
      <c r="K443" s="7">
        <v>61</v>
      </c>
      <c r="L443" s="38">
        <v>0.9</v>
      </c>
      <c r="M443" s="49">
        <f>C443/$C$2</f>
        <v>0.45185185185185184</v>
      </c>
      <c r="N443" s="50">
        <f>(C443*D443)/1000</f>
        <v>14.151999999999999</v>
      </c>
      <c r="O443" s="51">
        <f t="shared" si="63"/>
        <v>0.29119341563786005</v>
      </c>
      <c r="P443" s="52">
        <f>(C443*G443)/1000</f>
        <v>20.495999999999999</v>
      </c>
      <c r="Q443" s="51">
        <f t="shared" si="64"/>
        <v>0.40505928853754936</v>
      </c>
    </row>
    <row r="444" spans="1:17" x14ac:dyDescent="0.2">
      <c r="A444" s="18" t="s">
        <v>23</v>
      </c>
      <c r="B444" s="7">
        <v>2390</v>
      </c>
      <c r="C444" s="7">
        <v>80</v>
      </c>
      <c r="D444" s="7">
        <v>213</v>
      </c>
      <c r="E444" s="7">
        <v>16</v>
      </c>
      <c r="F444" s="38">
        <v>0.93</v>
      </c>
      <c r="G444" s="7">
        <v>289</v>
      </c>
      <c r="H444" s="7">
        <v>20</v>
      </c>
      <c r="I444" s="38">
        <v>0.93</v>
      </c>
      <c r="J444" s="7">
        <v>543</v>
      </c>
      <c r="K444" s="7">
        <v>55</v>
      </c>
      <c r="L444" s="38">
        <v>0.9</v>
      </c>
      <c r="M444" s="49">
        <f>C444/$C$2</f>
        <v>0.59259259259259256</v>
      </c>
      <c r="N444" s="50">
        <f>(C444*D444)/1000</f>
        <v>17.04</v>
      </c>
      <c r="O444" s="51">
        <f t="shared" si="63"/>
        <v>0.35061728395061725</v>
      </c>
      <c r="P444" s="52">
        <f>(C444*G444)/1000</f>
        <v>23.12</v>
      </c>
      <c r="Q444" s="51">
        <f t="shared" si="64"/>
        <v>0.45691699604743086</v>
      </c>
    </row>
    <row r="445" spans="1:17" x14ac:dyDescent="0.2">
      <c r="A445" s="18" t="s">
        <v>24</v>
      </c>
      <c r="B445" s="7">
        <v>3725</v>
      </c>
      <c r="C445" s="7">
        <v>120</v>
      </c>
      <c r="D445" s="7">
        <v>174</v>
      </c>
      <c r="E445" s="7">
        <v>11</v>
      </c>
      <c r="F445" s="38">
        <v>0.94</v>
      </c>
      <c r="G445" s="7">
        <v>170</v>
      </c>
      <c r="H445" s="7">
        <v>13</v>
      </c>
      <c r="I445" s="38">
        <v>0.92</v>
      </c>
      <c r="J445" s="7">
        <v>352</v>
      </c>
      <c r="K445" s="7">
        <v>36</v>
      </c>
      <c r="L445" s="38">
        <v>0.9</v>
      </c>
      <c r="M445" s="49">
        <f>C445/$C$2</f>
        <v>0.88888888888888884</v>
      </c>
      <c r="N445" s="50">
        <f>(C445*D445)/1000</f>
        <v>20.88</v>
      </c>
      <c r="O445" s="51">
        <f t="shared" si="63"/>
        <v>0.42962962962962958</v>
      </c>
      <c r="P445" s="52">
        <f>(C445*G445)/1000</f>
        <v>20.399999999999999</v>
      </c>
      <c r="Q445" s="51">
        <f t="shared" si="64"/>
        <v>0.40316205533596833</v>
      </c>
    </row>
    <row r="446" spans="1:17" x14ac:dyDescent="0.2">
      <c r="A446" s="18" t="s">
        <v>25</v>
      </c>
      <c r="B446" s="7">
        <v>3528</v>
      </c>
      <c r="C446" s="7">
        <v>118</v>
      </c>
      <c r="D446" s="7">
        <v>244</v>
      </c>
      <c r="E446" s="7">
        <v>8</v>
      </c>
      <c r="F446" s="38">
        <v>0.97</v>
      </c>
      <c r="G446" s="7">
        <v>251</v>
      </c>
      <c r="H446" s="7">
        <v>16</v>
      </c>
      <c r="I446" s="38">
        <v>0.93</v>
      </c>
      <c r="J446" s="7">
        <v>490</v>
      </c>
      <c r="K446" s="7">
        <v>42</v>
      </c>
      <c r="L446" s="38">
        <v>0.92</v>
      </c>
      <c r="M446" s="49">
        <f>C446/$C$2</f>
        <v>0.87407407407407411</v>
      </c>
      <c r="N446" s="50">
        <f>(C446*D446)/1000</f>
        <v>28.792000000000002</v>
      </c>
      <c r="O446" s="51">
        <f t="shared" si="63"/>
        <v>0.59242798353909465</v>
      </c>
      <c r="P446" s="52">
        <f>(C446*G446)/1000</f>
        <v>29.617999999999999</v>
      </c>
      <c r="Q446" s="51">
        <f t="shared" si="64"/>
        <v>0.58533596837944657</v>
      </c>
    </row>
    <row r="447" spans="1:17" x14ac:dyDescent="0.2">
      <c r="A447" s="18" t="s">
        <v>26</v>
      </c>
      <c r="B447" s="7">
        <v>3984</v>
      </c>
      <c r="C447" s="7">
        <v>128.51599999999999</v>
      </c>
      <c r="D447" s="7">
        <v>158.19999999999999</v>
      </c>
      <c r="E447" s="7">
        <v>8.4</v>
      </c>
      <c r="F447" s="38">
        <v>0.95</v>
      </c>
      <c r="G447" s="7">
        <v>184</v>
      </c>
      <c r="H447" s="7">
        <v>16</v>
      </c>
      <c r="I447" s="38">
        <v>0.91</v>
      </c>
      <c r="J447" s="7">
        <v>371</v>
      </c>
      <c r="K447" s="7">
        <v>39</v>
      </c>
      <c r="L447" s="38">
        <v>0.9</v>
      </c>
      <c r="M447" s="49">
        <f>C447/$C$2</f>
        <v>0.95197037037037036</v>
      </c>
      <c r="N447" s="50">
        <f>(C447*D447)/1000</f>
        <v>20.331231199999998</v>
      </c>
      <c r="O447" s="51">
        <f t="shared" si="63"/>
        <v>0.41833809053497939</v>
      </c>
      <c r="P447" s="52">
        <f>(C447*G447)/1000</f>
        <v>23.646943999999998</v>
      </c>
      <c r="Q447" s="51">
        <f t="shared" si="64"/>
        <v>0.46733090909090902</v>
      </c>
    </row>
    <row r="448" spans="1:17" x14ac:dyDescent="0.2">
      <c r="A448" s="18" t="s">
        <v>27</v>
      </c>
      <c r="B448" s="7">
        <v>5155</v>
      </c>
      <c r="C448" s="7">
        <v>166</v>
      </c>
      <c r="D448" s="7">
        <v>152</v>
      </c>
      <c r="E448" s="7">
        <v>13</v>
      </c>
      <c r="F448" s="38">
        <v>0.91</v>
      </c>
      <c r="G448" s="7">
        <v>140</v>
      </c>
      <c r="H448" s="7">
        <v>13</v>
      </c>
      <c r="I448" s="38">
        <v>0.91</v>
      </c>
      <c r="J448" s="7">
        <v>305</v>
      </c>
      <c r="K448" s="7">
        <v>37</v>
      </c>
      <c r="L448" s="38">
        <v>0.88</v>
      </c>
      <c r="M448" s="49">
        <f>C448/$C$2</f>
        <v>1.2296296296296296</v>
      </c>
      <c r="N448" s="50">
        <f>(C448*D448)/1000</f>
        <v>25.231999999999999</v>
      </c>
      <c r="O448" s="51">
        <f t="shared" si="63"/>
        <v>0.51917695473251024</v>
      </c>
      <c r="P448" s="52">
        <f>(C448*G448)/1000</f>
        <v>23.24</v>
      </c>
      <c r="Q448" s="51">
        <f t="shared" si="64"/>
        <v>0.45928853754940707</v>
      </c>
    </row>
    <row r="449" spans="1:17" x14ac:dyDescent="0.2">
      <c r="A449" s="18" t="s">
        <v>28</v>
      </c>
      <c r="B449" s="7">
        <v>3844</v>
      </c>
      <c r="C449" s="7">
        <v>128</v>
      </c>
      <c r="D449" s="7">
        <v>198</v>
      </c>
      <c r="E449" s="7">
        <v>18</v>
      </c>
      <c r="F449" s="38">
        <v>0.91</v>
      </c>
      <c r="G449" s="7">
        <v>191</v>
      </c>
      <c r="H449" s="7">
        <v>12</v>
      </c>
      <c r="I449" s="38">
        <v>0.94</v>
      </c>
      <c r="J449" s="7">
        <v>381</v>
      </c>
      <c r="K449" s="7">
        <v>41</v>
      </c>
      <c r="L449" s="38">
        <v>0.89</v>
      </c>
      <c r="M449" s="49">
        <f>C449/$C$2</f>
        <v>0.94814814814814818</v>
      </c>
      <c r="N449" s="50">
        <f>(C449*D449)/1000</f>
        <v>25.344000000000001</v>
      </c>
      <c r="O449" s="51">
        <f t="shared" si="63"/>
        <v>0.52148148148148155</v>
      </c>
      <c r="P449" s="52">
        <f>(C449*G449)/1000</f>
        <v>24.448</v>
      </c>
      <c r="Q449" s="51">
        <f t="shared" si="64"/>
        <v>0.4831620553359684</v>
      </c>
    </row>
    <row r="450" spans="1:17" x14ac:dyDescent="0.2">
      <c r="A450" s="18" t="s">
        <v>29</v>
      </c>
      <c r="B450" s="7">
        <v>3613</v>
      </c>
      <c r="C450" s="7">
        <v>117</v>
      </c>
      <c r="D450" s="7">
        <v>139</v>
      </c>
      <c r="E450" s="7">
        <v>14</v>
      </c>
      <c r="F450" s="38">
        <v>0.9</v>
      </c>
      <c r="G450" s="7">
        <v>164</v>
      </c>
      <c r="H450" s="7">
        <v>13</v>
      </c>
      <c r="I450" s="38">
        <v>0.92</v>
      </c>
      <c r="J450" s="7">
        <v>315</v>
      </c>
      <c r="K450" s="7">
        <v>43</v>
      </c>
      <c r="L450" s="38">
        <v>0.86</v>
      </c>
      <c r="M450" s="49">
        <f>C450/$C$2</f>
        <v>0.8666666666666667</v>
      </c>
      <c r="N450" s="50">
        <f>(C450*D450)/1000</f>
        <v>16.263000000000002</v>
      </c>
      <c r="O450" s="51">
        <f t="shared" si="63"/>
        <v>0.33462962962962967</v>
      </c>
      <c r="P450" s="52">
        <f>(C450*G450)/1000</f>
        <v>19.187999999999999</v>
      </c>
      <c r="Q450" s="51">
        <f t="shared" si="64"/>
        <v>0.37920948616600786</v>
      </c>
    </row>
    <row r="451" spans="1:17" x14ac:dyDescent="0.2">
      <c r="A451" s="18" t="s">
        <v>30</v>
      </c>
      <c r="B451" s="7">
        <v>2822</v>
      </c>
      <c r="C451" s="7">
        <v>94</v>
      </c>
      <c r="D451" s="7">
        <v>184</v>
      </c>
      <c r="E451" s="7">
        <v>12</v>
      </c>
      <c r="F451" s="38">
        <v>0.93</v>
      </c>
      <c r="G451" s="7">
        <v>228</v>
      </c>
      <c r="H451" s="7">
        <v>13</v>
      </c>
      <c r="I451" s="38">
        <v>0.94</v>
      </c>
      <c r="J451" s="7">
        <v>431</v>
      </c>
      <c r="K451" s="7">
        <v>40</v>
      </c>
      <c r="L451" s="38">
        <v>0.91</v>
      </c>
      <c r="M451" s="49">
        <f>C451/$C$2</f>
        <v>0.6962962962962963</v>
      </c>
      <c r="N451" s="50">
        <f>(C451*D451)/1000</f>
        <v>17.295999999999999</v>
      </c>
      <c r="O451" s="51">
        <f t="shared" si="63"/>
        <v>0.35588477366255139</v>
      </c>
      <c r="P451" s="52">
        <f>(C451*G451)/1000</f>
        <v>21.431999999999999</v>
      </c>
      <c r="Q451" s="51">
        <f t="shared" si="64"/>
        <v>0.42355731225296439</v>
      </c>
    </row>
    <row r="452" spans="1:17" ht="13.5" thickBot="1" x14ac:dyDescent="0.25">
      <c r="A452" s="18" t="s">
        <v>31</v>
      </c>
      <c r="B452" s="7">
        <v>3243</v>
      </c>
      <c r="C452" s="7">
        <v>105</v>
      </c>
      <c r="D452" s="7">
        <v>169</v>
      </c>
      <c r="E452" s="7">
        <v>11</v>
      </c>
      <c r="F452" s="38">
        <v>0.94</v>
      </c>
      <c r="G452" s="7">
        <v>153</v>
      </c>
      <c r="H452" s="7">
        <v>14</v>
      </c>
      <c r="I452" s="38">
        <v>0.91</v>
      </c>
      <c r="J452" s="7">
        <v>290</v>
      </c>
      <c r="K452" s="7">
        <v>45</v>
      </c>
      <c r="L452" s="38">
        <v>0.84</v>
      </c>
      <c r="M452" s="49">
        <f>C452/$C$2</f>
        <v>0.77777777777777779</v>
      </c>
      <c r="N452" s="50">
        <f>(C452*D452)/1000</f>
        <v>17.745000000000001</v>
      </c>
      <c r="O452" s="51">
        <f t="shared" si="63"/>
        <v>0.36512345679012348</v>
      </c>
      <c r="P452" s="52">
        <f>(C452*G452)/1000</f>
        <v>16.065000000000001</v>
      </c>
      <c r="Q452" s="51">
        <f t="shared" si="64"/>
        <v>0.3174901185770751</v>
      </c>
    </row>
    <row r="453" spans="1:17" ht="13.5" thickTop="1" x14ac:dyDescent="0.2">
      <c r="A453" s="19" t="s">
        <v>115</v>
      </c>
      <c r="B453" s="35">
        <f>SUM(B441:B452)</f>
        <v>38640</v>
      </c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53"/>
      <c r="N453" s="54"/>
      <c r="O453" s="55"/>
      <c r="P453" s="56"/>
      <c r="Q453" s="55"/>
    </row>
    <row r="454" spans="1:17" ht="13.5" thickBot="1" x14ac:dyDescent="0.25">
      <c r="A454" s="20" t="s">
        <v>116</v>
      </c>
      <c r="B454" s="11">
        <f t="shared" ref="B454:K454" si="65">AVERAGE(B441:B452)</f>
        <v>3220</v>
      </c>
      <c r="C454" s="31">
        <f t="shared" si="65"/>
        <v>105.45966666666668</v>
      </c>
      <c r="D454" s="11">
        <f t="shared" si="65"/>
        <v>188.93333333333331</v>
      </c>
      <c r="E454" s="11">
        <f t="shared" si="65"/>
        <v>13.366666666666667</v>
      </c>
      <c r="F454" s="39">
        <f>AVERAGE(F441:F452)</f>
        <v>0.92833333333333334</v>
      </c>
      <c r="G454" s="11">
        <f>AVERAGE(G441:G452)</f>
        <v>215.41666666666666</v>
      </c>
      <c r="H454" s="11">
        <f>AVERAGE(H441:H452)</f>
        <v>15.166666666666666</v>
      </c>
      <c r="I454" s="39">
        <f>AVERAGE(I441:I452)</f>
        <v>0.92583333333333329</v>
      </c>
      <c r="J454" s="11">
        <f t="shared" si="65"/>
        <v>416</v>
      </c>
      <c r="K454" s="11">
        <f t="shared" si="65"/>
        <v>45.416666666666664</v>
      </c>
      <c r="L454" s="39">
        <f>AVERAGE(L441:L452)</f>
        <v>0.88916666666666666</v>
      </c>
      <c r="M454" s="57">
        <f>C454/$C$2</f>
        <v>0.78118271604938283</v>
      </c>
      <c r="N454" s="58">
        <f>(C454*D454)/1000</f>
        <v>19.924846355555555</v>
      </c>
      <c r="O454" s="59">
        <f t="shared" si="63"/>
        <v>0.40997626245999086</v>
      </c>
      <c r="P454" s="60">
        <f>(C454*G454)/1000</f>
        <v>22.717769861111112</v>
      </c>
      <c r="Q454" s="59">
        <f t="shared" si="64"/>
        <v>0.4489677838164251</v>
      </c>
    </row>
    <row r="455" spans="1:17" ht="13.5" thickTop="1" x14ac:dyDescent="0.2"/>
  </sheetData>
  <phoneticPr fontId="0" type="noConversion"/>
  <conditionalFormatting sqref="H63:H74 H81:H92 H99:H110 H117:H128 H135:H146 H153:H164 H171:H182 H189:H200 H207:H218 H225:H236 H243:H254 H261:H272 H279:H290 H297:H308 H315:H326 H333:H344 H351:H362 H369:H380 H387:H398 H405:H416 H423:H434 H441:H452">
    <cfRule type="cellIs" dxfId="27" priority="61" stopIfTrue="1" operator="greaterThanOrEqual">
      <formula>40</formula>
    </cfRule>
  </conditionalFormatting>
  <conditionalFormatting sqref="E81:E92 E99:E110 E117:E128 E135:E146 E153:E164 E171:E182 E189:E200 E207:E218 E225:E236 E243:E254 E261:E272 E279:E290 E297:E308 E63:E74 E315:E326 E333:E344 E351:E362 E369:E380 E387:E398 E405:E416 E423:E434 E441:E452">
    <cfRule type="cellIs" dxfId="26" priority="62" stopIfTrue="1" operator="greaterThanOrEqual">
      <formula>80</formula>
    </cfRule>
  </conditionalFormatting>
  <conditionalFormatting sqref="K387:K398 K405:K416 K423:K434 K441:K452 K369:K380">
    <cfRule type="cellIs" dxfId="24" priority="49" stopIfTrue="1" operator="greaterThan">
      <formula>125</formula>
    </cfRule>
  </conditionalFormatting>
  <conditionalFormatting sqref="O441:O452 Q441:Q452 M441:M452">
    <cfRule type="cellIs" dxfId="21" priority="22" operator="between">
      <formula>80%</formula>
      <formula>200%</formula>
    </cfRule>
  </conditionalFormatting>
  <conditionalFormatting sqref="O454 Q454 M454">
    <cfRule type="cellIs" dxfId="20" priority="21" operator="between">
      <formula>80%</formula>
      <formula>200%</formula>
    </cfRule>
  </conditionalFormatting>
  <conditionalFormatting sqref="O423:O434 Q423:Q434 M423:M434">
    <cfRule type="cellIs" dxfId="19" priority="20" operator="between">
      <formula>80%</formula>
      <formula>200%</formula>
    </cfRule>
  </conditionalFormatting>
  <conditionalFormatting sqref="O436 Q436 M436">
    <cfRule type="cellIs" dxfId="18" priority="19" operator="between">
      <formula>80%</formula>
      <formula>200%</formula>
    </cfRule>
  </conditionalFormatting>
  <conditionalFormatting sqref="O405:O416 Q405:Q416 M405:M416">
    <cfRule type="cellIs" dxfId="17" priority="18" operator="between">
      <formula>80%</formula>
      <formula>200%</formula>
    </cfRule>
  </conditionalFormatting>
  <conditionalFormatting sqref="O418 Q418 M418">
    <cfRule type="cellIs" dxfId="16" priority="17" operator="between">
      <formula>80%</formula>
      <formula>200%</formula>
    </cfRule>
  </conditionalFormatting>
  <conditionalFormatting sqref="O387:O398 Q387:Q398 M387:M398">
    <cfRule type="cellIs" dxfId="15" priority="16" operator="between">
      <formula>80%</formula>
      <formula>200%</formula>
    </cfRule>
  </conditionalFormatting>
  <conditionalFormatting sqref="O400 Q400 M400">
    <cfRule type="cellIs" dxfId="14" priority="15" operator="between">
      <formula>80%</formula>
      <formula>200%</formula>
    </cfRule>
  </conditionalFormatting>
  <conditionalFormatting sqref="O369:O380 Q369:Q380 M369:M380">
    <cfRule type="cellIs" dxfId="13" priority="14" operator="between">
      <formula>80%</formula>
      <formula>200%</formula>
    </cfRule>
  </conditionalFormatting>
  <conditionalFormatting sqref="O382 Q382 M382">
    <cfRule type="cellIs" dxfId="12" priority="13" operator="between">
      <formula>80%</formula>
      <formula>200%</formula>
    </cfRule>
  </conditionalFormatting>
  <conditionalFormatting sqref="O351:O362 Q351:Q362 M351:M362">
    <cfRule type="cellIs" dxfId="11" priority="12" operator="between">
      <formula>80%</formula>
      <formula>200%</formula>
    </cfRule>
  </conditionalFormatting>
  <conditionalFormatting sqref="O364 Q364 M364">
    <cfRule type="cellIs" dxfId="10" priority="11" operator="between">
      <formula>80%</formula>
      <formula>200%</formula>
    </cfRule>
  </conditionalFormatting>
  <conditionalFormatting sqref="O333:O344 Q333:Q344 M333:M344">
    <cfRule type="cellIs" dxfId="9" priority="10" operator="between">
      <formula>80%</formula>
      <formula>200%</formula>
    </cfRule>
  </conditionalFormatting>
  <conditionalFormatting sqref="O346 Q346 M346">
    <cfRule type="cellIs" dxfId="8" priority="9" operator="between">
      <formula>80%</formula>
      <formula>200%</formula>
    </cfRule>
  </conditionalFormatting>
  <conditionalFormatting sqref="O315:O326 Q315:Q326 M315:M326">
    <cfRule type="cellIs" dxfId="7" priority="8" operator="between">
      <formula>80%</formula>
      <formula>200%</formula>
    </cfRule>
  </conditionalFormatting>
  <conditionalFormatting sqref="O328 Q328 M328">
    <cfRule type="cellIs" dxfId="6" priority="7" operator="between">
      <formula>80%</formula>
      <formula>200%</formula>
    </cfRule>
  </conditionalFormatting>
  <conditionalFormatting sqref="O297:O308 Q297:Q308 M297:M308">
    <cfRule type="cellIs" dxfId="5" priority="6" operator="between">
      <formula>80%</formula>
      <formula>200%</formula>
    </cfRule>
  </conditionalFormatting>
  <conditionalFormatting sqref="O310 Q310 M310">
    <cfRule type="cellIs" dxfId="4" priority="5" operator="between">
      <formula>80%</formula>
      <formula>200%</formula>
    </cfRule>
  </conditionalFormatting>
  <conditionalFormatting sqref="O279:O290 Q279:Q290 M279:M290">
    <cfRule type="cellIs" dxfId="3" priority="4" operator="between">
      <formula>80%</formula>
      <formula>200%</formula>
    </cfRule>
  </conditionalFormatting>
  <conditionalFormatting sqref="O292 Q292 M292">
    <cfRule type="cellIs" dxfId="2" priority="3" operator="between">
      <formula>80%</formula>
      <formula>200%</formula>
    </cfRule>
  </conditionalFormatting>
  <conditionalFormatting sqref="O261:O272 Q261:Q272 M261:M272">
    <cfRule type="cellIs" dxfId="1" priority="2" operator="between">
      <formula>80%</formula>
      <formula>200%</formula>
    </cfRule>
  </conditionalFormatting>
  <conditionalFormatting sqref="O274 Q274 M274">
    <cfRule type="cellIs" dxfId="0" priority="1" operator="between">
      <formula>80%</formula>
      <formula>200%</formula>
    </cfRule>
  </conditionalFormatting>
  <printOptions horizontalCentered="1" gridLinesSet="0"/>
  <pageMargins left="0.31496062992125984" right="0.51181102362204722" top="0.62992125984251968" bottom="0.98425196850393704" header="0.51181102362204722" footer="0.51181102362204722"/>
  <pageSetup paperSize="9" scale="9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Muntells</vt:lpstr>
    </vt:vector>
  </TitlesOfParts>
  <Manager/>
  <Company>Consell Comarcal del Montsià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CODE I</dc:creator>
  <cp:keywords/>
  <dc:description/>
  <cp:lastModifiedBy>Xavi López Casals</cp:lastModifiedBy>
  <cp:revision/>
  <dcterms:created xsi:type="dcterms:W3CDTF">2000-01-04T10:03:41Z</dcterms:created>
  <dcterms:modified xsi:type="dcterms:W3CDTF">2022-04-29T11:29:01Z</dcterms:modified>
  <cp:category/>
  <cp:contentStatus/>
</cp:coreProperties>
</file>