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21" documentId="11_B4A7E6DED2943483F58A9D86DFB09290808AAAAC" xr6:coauthVersionLast="47" xr6:coauthVersionMax="47" xr10:uidLastSave="{41A5C09D-0D30-4EC3-A35A-B1D0FD18FA58}"/>
  <bookViews>
    <workbookView xWindow="-120" yWindow="-120" windowWidth="29040" windowHeight="15840" tabRatio="601" xr2:uid="{00000000-000D-0000-FFFF-FFFF00000000}"/>
  </bookViews>
  <sheets>
    <sheet name="Ampos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4" i="1" l="1"/>
  <c r="Z74" i="1" s="1"/>
  <c r="W74" i="1"/>
  <c r="X74" i="1" s="1"/>
  <c r="V74" i="1"/>
  <c r="Y73" i="1"/>
  <c r="Z73" i="1" s="1"/>
  <c r="W73" i="1"/>
  <c r="X73" i="1" s="1"/>
  <c r="V73" i="1"/>
  <c r="Y72" i="1"/>
  <c r="Z72" i="1" s="1"/>
  <c r="W72" i="1"/>
  <c r="X72" i="1" s="1"/>
  <c r="V72" i="1"/>
  <c r="Y71" i="1"/>
  <c r="Z71" i="1" s="1"/>
  <c r="W71" i="1"/>
  <c r="X71" i="1" s="1"/>
  <c r="V71" i="1"/>
  <c r="Y70" i="1"/>
  <c r="Z70" i="1" s="1"/>
  <c r="W70" i="1"/>
  <c r="X70" i="1" s="1"/>
  <c r="V70" i="1"/>
  <c r="Y69" i="1"/>
  <c r="Z69" i="1" s="1"/>
  <c r="W69" i="1"/>
  <c r="X69" i="1" s="1"/>
  <c r="V69" i="1"/>
  <c r="Y68" i="1"/>
  <c r="Z68" i="1" s="1"/>
  <c r="W68" i="1"/>
  <c r="X68" i="1" s="1"/>
  <c r="V68" i="1"/>
  <c r="Y67" i="1"/>
  <c r="Z67" i="1" s="1"/>
  <c r="W67" i="1"/>
  <c r="X67" i="1" s="1"/>
  <c r="V67" i="1"/>
  <c r="Y66" i="1"/>
  <c r="Z66" i="1" s="1"/>
  <c r="W66" i="1"/>
  <c r="X66" i="1" s="1"/>
  <c r="V66" i="1"/>
  <c r="Y65" i="1"/>
  <c r="Z65" i="1" s="1"/>
  <c r="W65" i="1"/>
  <c r="X65" i="1" s="1"/>
  <c r="V65" i="1"/>
  <c r="Y64" i="1"/>
  <c r="Z64" i="1" s="1"/>
  <c r="W64" i="1"/>
  <c r="X64" i="1" s="1"/>
  <c r="V64" i="1"/>
  <c r="Y63" i="1"/>
  <c r="Z63" i="1" s="1"/>
  <c r="W63" i="1"/>
  <c r="X63" i="1" s="1"/>
  <c r="V63" i="1"/>
  <c r="Y93" i="1"/>
  <c r="Z93" i="1" s="1"/>
  <c r="W93" i="1"/>
  <c r="X93" i="1" s="1"/>
  <c r="V93" i="1"/>
  <c r="Y92" i="1"/>
  <c r="Z92" i="1" s="1"/>
  <c r="W92" i="1"/>
  <c r="X92" i="1" s="1"/>
  <c r="V92" i="1"/>
  <c r="Y91" i="1"/>
  <c r="Z91" i="1" s="1"/>
  <c r="W91" i="1"/>
  <c r="X91" i="1" s="1"/>
  <c r="V91" i="1"/>
  <c r="Y90" i="1"/>
  <c r="Z90" i="1" s="1"/>
  <c r="W90" i="1"/>
  <c r="X90" i="1" s="1"/>
  <c r="V90" i="1"/>
  <c r="Y89" i="1"/>
  <c r="Z89" i="1" s="1"/>
  <c r="W89" i="1"/>
  <c r="X89" i="1" s="1"/>
  <c r="V89" i="1"/>
  <c r="Y88" i="1"/>
  <c r="Z88" i="1" s="1"/>
  <c r="W88" i="1"/>
  <c r="X88" i="1" s="1"/>
  <c r="V88" i="1"/>
  <c r="Y87" i="1"/>
  <c r="Z87" i="1" s="1"/>
  <c r="W87" i="1"/>
  <c r="X87" i="1" s="1"/>
  <c r="V87" i="1"/>
  <c r="Y86" i="1"/>
  <c r="Z86" i="1" s="1"/>
  <c r="W86" i="1"/>
  <c r="X86" i="1" s="1"/>
  <c r="V86" i="1"/>
  <c r="Y85" i="1"/>
  <c r="Z85" i="1" s="1"/>
  <c r="W85" i="1"/>
  <c r="X85" i="1" s="1"/>
  <c r="V85" i="1"/>
  <c r="Y84" i="1"/>
  <c r="Z84" i="1" s="1"/>
  <c r="W84" i="1"/>
  <c r="X84" i="1" s="1"/>
  <c r="V84" i="1"/>
  <c r="Y83" i="1"/>
  <c r="Z83" i="1" s="1"/>
  <c r="W83" i="1"/>
  <c r="X83" i="1" s="1"/>
  <c r="V83" i="1"/>
  <c r="Y82" i="1"/>
  <c r="Z82" i="1" s="1"/>
  <c r="W82" i="1"/>
  <c r="X82" i="1" s="1"/>
  <c r="V82" i="1"/>
  <c r="Y112" i="1"/>
  <c r="Z112" i="1" s="1"/>
  <c r="W112" i="1"/>
  <c r="X112" i="1" s="1"/>
  <c r="V112" i="1"/>
  <c r="Y111" i="1"/>
  <c r="Z111" i="1" s="1"/>
  <c r="W111" i="1"/>
  <c r="X111" i="1" s="1"/>
  <c r="V111" i="1"/>
  <c r="Y110" i="1"/>
  <c r="Z110" i="1" s="1"/>
  <c r="W110" i="1"/>
  <c r="X110" i="1" s="1"/>
  <c r="V110" i="1"/>
  <c r="Y109" i="1"/>
  <c r="Z109" i="1" s="1"/>
  <c r="W109" i="1"/>
  <c r="X109" i="1" s="1"/>
  <c r="V109" i="1"/>
  <c r="Y108" i="1"/>
  <c r="Z108" i="1" s="1"/>
  <c r="W108" i="1"/>
  <c r="X108" i="1" s="1"/>
  <c r="V108" i="1"/>
  <c r="Y107" i="1"/>
  <c r="Z107" i="1" s="1"/>
  <c r="W107" i="1"/>
  <c r="X107" i="1" s="1"/>
  <c r="V107" i="1"/>
  <c r="Y106" i="1"/>
  <c r="Z106" i="1" s="1"/>
  <c r="W106" i="1"/>
  <c r="X106" i="1" s="1"/>
  <c r="V106" i="1"/>
  <c r="Y105" i="1"/>
  <c r="Z105" i="1" s="1"/>
  <c r="W105" i="1"/>
  <c r="X105" i="1" s="1"/>
  <c r="V105" i="1"/>
  <c r="Y104" i="1"/>
  <c r="Z104" i="1" s="1"/>
  <c r="W104" i="1"/>
  <c r="X104" i="1" s="1"/>
  <c r="V104" i="1"/>
  <c r="Y103" i="1"/>
  <c r="Z103" i="1" s="1"/>
  <c r="W103" i="1"/>
  <c r="X103" i="1" s="1"/>
  <c r="V103" i="1"/>
  <c r="Y102" i="1"/>
  <c r="Z102" i="1" s="1"/>
  <c r="W102" i="1"/>
  <c r="X102" i="1" s="1"/>
  <c r="V102" i="1"/>
  <c r="Y101" i="1"/>
  <c r="Z101" i="1" s="1"/>
  <c r="W101" i="1"/>
  <c r="X101" i="1" s="1"/>
  <c r="V101" i="1"/>
  <c r="Y131" i="1"/>
  <c r="Z131" i="1" s="1"/>
  <c r="W131" i="1"/>
  <c r="X131" i="1" s="1"/>
  <c r="V131" i="1"/>
  <c r="Y130" i="1"/>
  <c r="Z130" i="1" s="1"/>
  <c r="W130" i="1"/>
  <c r="X130" i="1" s="1"/>
  <c r="V130" i="1"/>
  <c r="Y129" i="1"/>
  <c r="Z129" i="1" s="1"/>
  <c r="W129" i="1"/>
  <c r="X129" i="1" s="1"/>
  <c r="V129" i="1"/>
  <c r="Y128" i="1"/>
  <c r="Z128" i="1" s="1"/>
  <c r="W128" i="1"/>
  <c r="X128" i="1" s="1"/>
  <c r="V128" i="1"/>
  <c r="Y127" i="1"/>
  <c r="Z127" i="1" s="1"/>
  <c r="W127" i="1"/>
  <c r="X127" i="1" s="1"/>
  <c r="V127" i="1"/>
  <c r="Y126" i="1"/>
  <c r="Z126" i="1" s="1"/>
  <c r="W126" i="1"/>
  <c r="X126" i="1" s="1"/>
  <c r="V126" i="1"/>
  <c r="Y125" i="1"/>
  <c r="Z125" i="1" s="1"/>
  <c r="W125" i="1"/>
  <c r="X125" i="1" s="1"/>
  <c r="V125" i="1"/>
  <c r="Y124" i="1"/>
  <c r="Z124" i="1" s="1"/>
  <c r="W124" i="1"/>
  <c r="X124" i="1" s="1"/>
  <c r="V124" i="1"/>
  <c r="Y123" i="1"/>
  <c r="Z123" i="1" s="1"/>
  <c r="W123" i="1"/>
  <c r="X123" i="1" s="1"/>
  <c r="V123" i="1"/>
  <c r="Y122" i="1"/>
  <c r="Z122" i="1" s="1"/>
  <c r="W122" i="1"/>
  <c r="X122" i="1" s="1"/>
  <c r="V122" i="1"/>
  <c r="Y121" i="1"/>
  <c r="Z121" i="1" s="1"/>
  <c r="W121" i="1"/>
  <c r="X121" i="1" s="1"/>
  <c r="V121" i="1"/>
  <c r="Y120" i="1"/>
  <c r="Z120" i="1" s="1"/>
  <c r="W120" i="1"/>
  <c r="X120" i="1" s="1"/>
  <c r="V120" i="1"/>
  <c r="Y147" i="1"/>
  <c r="Z147" i="1" s="1"/>
  <c r="W147" i="1"/>
  <c r="X147" i="1" s="1"/>
  <c r="V147" i="1"/>
  <c r="Y146" i="1"/>
  <c r="Z146" i="1" s="1"/>
  <c r="W146" i="1"/>
  <c r="X146" i="1" s="1"/>
  <c r="V146" i="1"/>
  <c r="Y145" i="1"/>
  <c r="Z145" i="1" s="1"/>
  <c r="W145" i="1"/>
  <c r="X145" i="1" s="1"/>
  <c r="V145" i="1"/>
  <c r="Y144" i="1"/>
  <c r="Z144" i="1" s="1"/>
  <c r="W144" i="1"/>
  <c r="X144" i="1" s="1"/>
  <c r="V144" i="1"/>
  <c r="Y143" i="1"/>
  <c r="Z143" i="1" s="1"/>
  <c r="W143" i="1"/>
  <c r="X143" i="1" s="1"/>
  <c r="V143" i="1"/>
  <c r="Y142" i="1"/>
  <c r="Z142" i="1" s="1"/>
  <c r="W142" i="1"/>
  <c r="X142" i="1" s="1"/>
  <c r="V142" i="1"/>
  <c r="Y141" i="1"/>
  <c r="Z141" i="1" s="1"/>
  <c r="W141" i="1"/>
  <c r="X141" i="1" s="1"/>
  <c r="V141" i="1"/>
  <c r="Y140" i="1"/>
  <c r="Z140" i="1" s="1"/>
  <c r="W140" i="1"/>
  <c r="X140" i="1" s="1"/>
  <c r="V140" i="1"/>
  <c r="Y139" i="1"/>
  <c r="Z139" i="1" s="1"/>
  <c r="W139" i="1"/>
  <c r="X139" i="1" s="1"/>
  <c r="V139" i="1"/>
  <c r="Y138" i="1"/>
  <c r="Z138" i="1" s="1"/>
  <c r="W138" i="1"/>
  <c r="X138" i="1" s="1"/>
  <c r="V138" i="1"/>
  <c r="Y167" i="1"/>
  <c r="Z167" i="1" s="1"/>
  <c r="W167" i="1"/>
  <c r="X167" i="1" s="1"/>
  <c r="V167" i="1"/>
  <c r="Y166" i="1"/>
  <c r="Z166" i="1" s="1"/>
  <c r="W166" i="1"/>
  <c r="X166" i="1" s="1"/>
  <c r="V166" i="1"/>
  <c r="Y165" i="1"/>
  <c r="Z165" i="1" s="1"/>
  <c r="W165" i="1"/>
  <c r="X165" i="1" s="1"/>
  <c r="V165" i="1"/>
  <c r="Y164" i="1"/>
  <c r="Z164" i="1" s="1"/>
  <c r="W164" i="1"/>
  <c r="X164" i="1" s="1"/>
  <c r="V164" i="1"/>
  <c r="Y163" i="1"/>
  <c r="Z163" i="1" s="1"/>
  <c r="W163" i="1"/>
  <c r="X163" i="1" s="1"/>
  <c r="V163" i="1"/>
  <c r="Y162" i="1"/>
  <c r="Z162" i="1" s="1"/>
  <c r="W162" i="1"/>
  <c r="X162" i="1" s="1"/>
  <c r="V162" i="1"/>
  <c r="Y161" i="1"/>
  <c r="Z161" i="1" s="1"/>
  <c r="W161" i="1"/>
  <c r="X161" i="1" s="1"/>
  <c r="V161" i="1"/>
  <c r="Y160" i="1"/>
  <c r="Z160" i="1" s="1"/>
  <c r="W160" i="1"/>
  <c r="X160" i="1" s="1"/>
  <c r="V160" i="1"/>
  <c r="Y159" i="1"/>
  <c r="Z159" i="1" s="1"/>
  <c r="W159" i="1"/>
  <c r="X159" i="1" s="1"/>
  <c r="V159" i="1"/>
  <c r="Y158" i="1"/>
  <c r="Z158" i="1" s="1"/>
  <c r="W158" i="1"/>
  <c r="X158" i="1" s="1"/>
  <c r="V158" i="1"/>
  <c r="Y157" i="1"/>
  <c r="Z157" i="1" s="1"/>
  <c r="W157" i="1"/>
  <c r="X157" i="1" s="1"/>
  <c r="V157" i="1"/>
  <c r="Y156" i="1"/>
  <c r="Z156" i="1" s="1"/>
  <c r="W156" i="1"/>
  <c r="X156" i="1" s="1"/>
  <c r="V156" i="1"/>
  <c r="Y185" i="1"/>
  <c r="Z185" i="1" s="1"/>
  <c r="W185" i="1"/>
  <c r="X185" i="1" s="1"/>
  <c r="V185" i="1"/>
  <c r="Y184" i="1"/>
  <c r="Z184" i="1" s="1"/>
  <c r="W184" i="1"/>
  <c r="X184" i="1" s="1"/>
  <c r="V184" i="1"/>
  <c r="Y183" i="1"/>
  <c r="Z183" i="1" s="1"/>
  <c r="W183" i="1"/>
  <c r="X183" i="1" s="1"/>
  <c r="V183" i="1"/>
  <c r="Y182" i="1"/>
  <c r="Z182" i="1" s="1"/>
  <c r="W182" i="1"/>
  <c r="X182" i="1" s="1"/>
  <c r="V182" i="1"/>
  <c r="Y181" i="1"/>
  <c r="Z181" i="1" s="1"/>
  <c r="W181" i="1"/>
  <c r="X181" i="1" s="1"/>
  <c r="V181" i="1"/>
  <c r="Y180" i="1"/>
  <c r="Z180" i="1" s="1"/>
  <c r="W180" i="1"/>
  <c r="X180" i="1" s="1"/>
  <c r="V180" i="1"/>
  <c r="Y179" i="1"/>
  <c r="Z179" i="1" s="1"/>
  <c r="W179" i="1"/>
  <c r="X179" i="1" s="1"/>
  <c r="V179" i="1"/>
  <c r="Y178" i="1"/>
  <c r="Z178" i="1" s="1"/>
  <c r="W178" i="1"/>
  <c r="X178" i="1" s="1"/>
  <c r="V178" i="1"/>
  <c r="Y177" i="1"/>
  <c r="Z177" i="1" s="1"/>
  <c r="W177" i="1"/>
  <c r="X177" i="1" s="1"/>
  <c r="V177" i="1"/>
  <c r="Y176" i="1"/>
  <c r="Z176" i="1" s="1"/>
  <c r="W176" i="1"/>
  <c r="X176" i="1" s="1"/>
  <c r="V176" i="1"/>
  <c r="Y175" i="1"/>
  <c r="Z175" i="1" s="1"/>
  <c r="W175" i="1"/>
  <c r="X175" i="1" s="1"/>
  <c r="V175" i="1"/>
  <c r="Y174" i="1"/>
  <c r="Z174" i="1" s="1"/>
  <c r="W174" i="1"/>
  <c r="X174" i="1" s="1"/>
  <c r="V174" i="1"/>
  <c r="Y203" i="1"/>
  <c r="Z203" i="1" s="1"/>
  <c r="W203" i="1"/>
  <c r="X203" i="1" s="1"/>
  <c r="V203" i="1"/>
  <c r="Y202" i="1"/>
  <c r="Z202" i="1" s="1"/>
  <c r="W202" i="1"/>
  <c r="X202" i="1" s="1"/>
  <c r="V202" i="1"/>
  <c r="Y201" i="1"/>
  <c r="Z201" i="1" s="1"/>
  <c r="W201" i="1"/>
  <c r="X201" i="1" s="1"/>
  <c r="V201" i="1"/>
  <c r="Y200" i="1"/>
  <c r="Z200" i="1" s="1"/>
  <c r="W200" i="1"/>
  <c r="X200" i="1" s="1"/>
  <c r="V200" i="1"/>
  <c r="Y199" i="1"/>
  <c r="Z199" i="1" s="1"/>
  <c r="W199" i="1"/>
  <c r="X199" i="1" s="1"/>
  <c r="V199" i="1"/>
  <c r="Y198" i="1"/>
  <c r="Z198" i="1" s="1"/>
  <c r="W198" i="1"/>
  <c r="X198" i="1" s="1"/>
  <c r="V198" i="1"/>
  <c r="Y197" i="1"/>
  <c r="Z197" i="1" s="1"/>
  <c r="W197" i="1"/>
  <c r="X197" i="1" s="1"/>
  <c r="V197" i="1"/>
  <c r="Y196" i="1"/>
  <c r="Z196" i="1" s="1"/>
  <c r="W196" i="1"/>
  <c r="X196" i="1" s="1"/>
  <c r="V196" i="1"/>
  <c r="Y195" i="1"/>
  <c r="Z195" i="1" s="1"/>
  <c r="W195" i="1"/>
  <c r="X195" i="1" s="1"/>
  <c r="V195" i="1"/>
  <c r="Y194" i="1"/>
  <c r="Z194" i="1" s="1"/>
  <c r="W194" i="1"/>
  <c r="X194" i="1" s="1"/>
  <c r="V194" i="1"/>
  <c r="Y193" i="1"/>
  <c r="Z193" i="1" s="1"/>
  <c r="W193" i="1"/>
  <c r="X193" i="1" s="1"/>
  <c r="V193" i="1"/>
  <c r="Y192" i="1"/>
  <c r="Z192" i="1" s="1"/>
  <c r="W192" i="1"/>
  <c r="X192" i="1" s="1"/>
  <c r="V192" i="1"/>
  <c r="Y221" i="1"/>
  <c r="Z221" i="1" s="1"/>
  <c r="W221" i="1"/>
  <c r="X221" i="1" s="1"/>
  <c r="V221" i="1"/>
  <c r="Y220" i="1"/>
  <c r="Z220" i="1" s="1"/>
  <c r="W220" i="1"/>
  <c r="X220" i="1" s="1"/>
  <c r="V220" i="1"/>
  <c r="Y219" i="1"/>
  <c r="Z219" i="1" s="1"/>
  <c r="W219" i="1"/>
  <c r="X219" i="1" s="1"/>
  <c r="V219" i="1"/>
  <c r="Y218" i="1"/>
  <c r="Z218" i="1" s="1"/>
  <c r="W218" i="1"/>
  <c r="X218" i="1" s="1"/>
  <c r="V218" i="1"/>
  <c r="Y217" i="1"/>
  <c r="Z217" i="1" s="1"/>
  <c r="W217" i="1"/>
  <c r="X217" i="1" s="1"/>
  <c r="V217" i="1"/>
  <c r="Y216" i="1"/>
  <c r="Z216" i="1" s="1"/>
  <c r="W216" i="1"/>
  <c r="X216" i="1" s="1"/>
  <c r="V216" i="1"/>
  <c r="Y215" i="1"/>
  <c r="Z215" i="1" s="1"/>
  <c r="W215" i="1"/>
  <c r="X215" i="1" s="1"/>
  <c r="V215" i="1"/>
  <c r="Y214" i="1"/>
  <c r="Z214" i="1" s="1"/>
  <c r="W214" i="1"/>
  <c r="X214" i="1" s="1"/>
  <c r="V214" i="1"/>
  <c r="Y213" i="1"/>
  <c r="Z213" i="1" s="1"/>
  <c r="W213" i="1"/>
  <c r="X213" i="1" s="1"/>
  <c r="V213" i="1"/>
  <c r="Y212" i="1"/>
  <c r="Z212" i="1" s="1"/>
  <c r="W212" i="1"/>
  <c r="X212" i="1" s="1"/>
  <c r="V212" i="1"/>
  <c r="Y211" i="1"/>
  <c r="Z211" i="1" s="1"/>
  <c r="W211" i="1"/>
  <c r="X211" i="1" s="1"/>
  <c r="V211" i="1"/>
  <c r="Y210" i="1"/>
  <c r="Z210" i="1" s="1"/>
  <c r="W210" i="1"/>
  <c r="X210" i="1" s="1"/>
  <c r="V210" i="1"/>
  <c r="Y239" i="1"/>
  <c r="Z239" i="1" s="1"/>
  <c r="W239" i="1"/>
  <c r="X239" i="1" s="1"/>
  <c r="V239" i="1"/>
  <c r="Y238" i="1"/>
  <c r="Z238" i="1" s="1"/>
  <c r="W238" i="1"/>
  <c r="X238" i="1" s="1"/>
  <c r="V238" i="1"/>
  <c r="Y237" i="1"/>
  <c r="Z237" i="1" s="1"/>
  <c r="W237" i="1"/>
  <c r="X237" i="1" s="1"/>
  <c r="V237" i="1"/>
  <c r="Y236" i="1"/>
  <c r="Z236" i="1" s="1"/>
  <c r="W236" i="1"/>
  <c r="X236" i="1" s="1"/>
  <c r="V236" i="1"/>
  <c r="Y235" i="1"/>
  <c r="Z235" i="1" s="1"/>
  <c r="W235" i="1"/>
  <c r="X235" i="1" s="1"/>
  <c r="V235" i="1"/>
  <c r="Y234" i="1"/>
  <c r="Z234" i="1" s="1"/>
  <c r="W234" i="1"/>
  <c r="X234" i="1" s="1"/>
  <c r="V234" i="1"/>
  <c r="Y233" i="1"/>
  <c r="Z233" i="1" s="1"/>
  <c r="W233" i="1"/>
  <c r="X233" i="1" s="1"/>
  <c r="V233" i="1"/>
  <c r="Y232" i="1"/>
  <c r="Z232" i="1" s="1"/>
  <c r="W232" i="1"/>
  <c r="X232" i="1" s="1"/>
  <c r="V232" i="1"/>
  <c r="Y231" i="1"/>
  <c r="Z231" i="1" s="1"/>
  <c r="W231" i="1"/>
  <c r="X231" i="1" s="1"/>
  <c r="V231" i="1"/>
  <c r="Y230" i="1"/>
  <c r="Z230" i="1" s="1"/>
  <c r="W230" i="1"/>
  <c r="X230" i="1" s="1"/>
  <c r="V230" i="1"/>
  <c r="Y229" i="1"/>
  <c r="Z229" i="1" s="1"/>
  <c r="W229" i="1"/>
  <c r="X229" i="1" s="1"/>
  <c r="V229" i="1"/>
  <c r="Y228" i="1"/>
  <c r="Z228" i="1" s="1"/>
  <c r="W228" i="1"/>
  <c r="X228" i="1" s="1"/>
  <c r="V228" i="1"/>
  <c r="Y257" i="1"/>
  <c r="Z257" i="1" s="1"/>
  <c r="W257" i="1"/>
  <c r="X257" i="1" s="1"/>
  <c r="V257" i="1"/>
  <c r="Y256" i="1"/>
  <c r="Z256" i="1" s="1"/>
  <c r="W256" i="1"/>
  <c r="X256" i="1" s="1"/>
  <c r="V256" i="1"/>
  <c r="Y255" i="1"/>
  <c r="Z255" i="1" s="1"/>
  <c r="W255" i="1"/>
  <c r="X255" i="1" s="1"/>
  <c r="V255" i="1"/>
  <c r="Y254" i="1"/>
  <c r="Z254" i="1" s="1"/>
  <c r="W254" i="1"/>
  <c r="X254" i="1" s="1"/>
  <c r="V254" i="1"/>
  <c r="Y253" i="1"/>
  <c r="Z253" i="1" s="1"/>
  <c r="W253" i="1"/>
  <c r="X253" i="1" s="1"/>
  <c r="V253" i="1"/>
  <c r="Y252" i="1"/>
  <c r="Z252" i="1" s="1"/>
  <c r="W252" i="1"/>
  <c r="X252" i="1" s="1"/>
  <c r="V252" i="1"/>
  <c r="Y251" i="1"/>
  <c r="Z251" i="1" s="1"/>
  <c r="W251" i="1"/>
  <c r="X251" i="1" s="1"/>
  <c r="V251" i="1"/>
  <c r="Y250" i="1"/>
  <c r="Z250" i="1" s="1"/>
  <c r="W250" i="1"/>
  <c r="X250" i="1" s="1"/>
  <c r="V250" i="1"/>
  <c r="Y249" i="1"/>
  <c r="Z249" i="1" s="1"/>
  <c r="W249" i="1"/>
  <c r="X249" i="1" s="1"/>
  <c r="V249" i="1"/>
  <c r="Y248" i="1"/>
  <c r="Z248" i="1" s="1"/>
  <c r="W248" i="1"/>
  <c r="X248" i="1" s="1"/>
  <c r="V248" i="1"/>
  <c r="Y247" i="1"/>
  <c r="Z247" i="1" s="1"/>
  <c r="W247" i="1"/>
  <c r="X247" i="1" s="1"/>
  <c r="V247" i="1"/>
  <c r="Y246" i="1"/>
  <c r="Z246" i="1" s="1"/>
  <c r="W246" i="1"/>
  <c r="X246" i="1" s="1"/>
  <c r="V246" i="1"/>
  <c r="Y276" i="1"/>
  <c r="Z276" i="1" s="1"/>
  <c r="W276" i="1"/>
  <c r="X276" i="1" s="1"/>
  <c r="V276" i="1"/>
  <c r="Y275" i="1"/>
  <c r="Z275" i="1" s="1"/>
  <c r="W275" i="1"/>
  <c r="X275" i="1" s="1"/>
  <c r="V275" i="1"/>
  <c r="Y274" i="1"/>
  <c r="Z274" i="1" s="1"/>
  <c r="W274" i="1"/>
  <c r="X274" i="1" s="1"/>
  <c r="V274" i="1"/>
  <c r="Y273" i="1"/>
  <c r="Z273" i="1" s="1"/>
  <c r="W273" i="1"/>
  <c r="X273" i="1" s="1"/>
  <c r="V273" i="1"/>
  <c r="Y272" i="1"/>
  <c r="Z272" i="1" s="1"/>
  <c r="W272" i="1"/>
  <c r="X272" i="1" s="1"/>
  <c r="V272" i="1"/>
  <c r="Y271" i="1"/>
  <c r="Z271" i="1" s="1"/>
  <c r="W271" i="1"/>
  <c r="X271" i="1" s="1"/>
  <c r="V271" i="1"/>
  <c r="Y270" i="1"/>
  <c r="Z270" i="1" s="1"/>
  <c r="W270" i="1"/>
  <c r="X270" i="1" s="1"/>
  <c r="V270" i="1"/>
  <c r="Y269" i="1"/>
  <c r="Z269" i="1" s="1"/>
  <c r="W269" i="1"/>
  <c r="X269" i="1" s="1"/>
  <c r="V269" i="1"/>
  <c r="Y268" i="1"/>
  <c r="Z268" i="1" s="1"/>
  <c r="W268" i="1"/>
  <c r="X268" i="1" s="1"/>
  <c r="V268" i="1"/>
  <c r="Y267" i="1"/>
  <c r="Z267" i="1" s="1"/>
  <c r="W267" i="1"/>
  <c r="X267" i="1" s="1"/>
  <c r="V267" i="1"/>
  <c r="Y266" i="1"/>
  <c r="Z266" i="1" s="1"/>
  <c r="W266" i="1"/>
  <c r="X266" i="1" s="1"/>
  <c r="V266" i="1"/>
  <c r="Y265" i="1"/>
  <c r="Z265" i="1" s="1"/>
  <c r="W265" i="1"/>
  <c r="X265" i="1" s="1"/>
  <c r="V265" i="1"/>
  <c r="Y295" i="1"/>
  <c r="Z295" i="1" s="1"/>
  <c r="W295" i="1"/>
  <c r="X295" i="1" s="1"/>
  <c r="V295" i="1"/>
  <c r="Y294" i="1"/>
  <c r="Z294" i="1" s="1"/>
  <c r="W294" i="1"/>
  <c r="X294" i="1" s="1"/>
  <c r="V294" i="1"/>
  <c r="Y293" i="1"/>
  <c r="Z293" i="1" s="1"/>
  <c r="W293" i="1"/>
  <c r="X293" i="1" s="1"/>
  <c r="V293" i="1"/>
  <c r="Y292" i="1"/>
  <c r="Z292" i="1" s="1"/>
  <c r="W292" i="1"/>
  <c r="X292" i="1" s="1"/>
  <c r="V292" i="1"/>
  <c r="Y291" i="1"/>
  <c r="Z291" i="1" s="1"/>
  <c r="W291" i="1"/>
  <c r="X291" i="1" s="1"/>
  <c r="V291" i="1"/>
  <c r="Y290" i="1"/>
  <c r="Z290" i="1" s="1"/>
  <c r="W290" i="1"/>
  <c r="X290" i="1" s="1"/>
  <c r="V290" i="1"/>
  <c r="Y289" i="1"/>
  <c r="Z289" i="1" s="1"/>
  <c r="W289" i="1"/>
  <c r="X289" i="1" s="1"/>
  <c r="V289" i="1"/>
  <c r="Y288" i="1"/>
  <c r="Z288" i="1" s="1"/>
  <c r="W288" i="1"/>
  <c r="X288" i="1" s="1"/>
  <c r="V288" i="1"/>
  <c r="Y287" i="1"/>
  <c r="Z287" i="1" s="1"/>
  <c r="W287" i="1"/>
  <c r="X287" i="1" s="1"/>
  <c r="V287" i="1"/>
  <c r="Y286" i="1"/>
  <c r="Z286" i="1" s="1"/>
  <c r="W286" i="1"/>
  <c r="X286" i="1" s="1"/>
  <c r="V286" i="1"/>
  <c r="Y285" i="1"/>
  <c r="Z285" i="1" s="1"/>
  <c r="W285" i="1"/>
  <c r="X285" i="1" s="1"/>
  <c r="V285" i="1"/>
  <c r="Y284" i="1"/>
  <c r="Z284" i="1" s="1"/>
  <c r="W284" i="1"/>
  <c r="X284" i="1" s="1"/>
  <c r="V284" i="1"/>
  <c r="Y314" i="1"/>
  <c r="Z314" i="1" s="1"/>
  <c r="W314" i="1"/>
  <c r="X314" i="1" s="1"/>
  <c r="V314" i="1"/>
  <c r="Y313" i="1"/>
  <c r="Z313" i="1" s="1"/>
  <c r="W313" i="1"/>
  <c r="X313" i="1" s="1"/>
  <c r="V313" i="1"/>
  <c r="Y312" i="1"/>
  <c r="Z312" i="1" s="1"/>
  <c r="W312" i="1"/>
  <c r="X312" i="1" s="1"/>
  <c r="V312" i="1"/>
  <c r="Y311" i="1"/>
  <c r="Z311" i="1" s="1"/>
  <c r="W311" i="1"/>
  <c r="X311" i="1" s="1"/>
  <c r="V311" i="1"/>
  <c r="Y310" i="1"/>
  <c r="Z310" i="1" s="1"/>
  <c r="W310" i="1"/>
  <c r="X310" i="1" s="1"/>
  <c r="V310" i="1"/>
  <c r="Y309" i="1"/>
  <c r="Z309" i="1" s="1"/>
  <c r="W309" i="1"/>
  <c r="X309" i="1" s="1"/>
  <c r="V309" i="1"/>
  <c r="Y308" i="1"/>
  <c r="Z308" i="1" s="1"/>
  <c r="W308" i="1"/>
  <c r="X308" i="1" s="1"/>
  <c r="V308" i="1"/>
  <c r="Y307" i="1"/>
  <c r="Z307" i="1" s="1"/>
  <c r="W307" i="1"/>
  <c r="X307" i="1" s="1"/>
  <c r="V307" i="1"/>
  <c r="Y306" i="1"/>
  <c r="Z306" i="1" s="1"/>
  <c r="W306" i="1"/>
  <c r="X306" i="1" s="1"/>
  <c r="V306" i="1"/>
  <c r="Y305" i="1"/>
  <c r="Z305" i="1" s="1"/>
  <c r="W305" i="1"/>
  <c r="X305" i="1" s="1"/>
  <c r="V305" i="1"/>
  <c r="Y304" i="1"/>
  <c r="Z304" i="1" s="1"/>
  <c r="W304" i="1"/>
  <c r="X304" i="1" s="1"/>
  <c r="V304" i="1"/>
  <c r="Y303" i="1"/>
  <c r="Z303" i="1" s="1"/>
  <c r="W303" i="1"/>
  <c r="X303" i="1" s="1"/>
  <c r="V303" i="1"/>
  <c r="Y332" i="1"/>
  <c r="Z332" i="1" s="1"/>
  <c r="W332" i="1"/>
  <c r="X332" i="1" s="1"/>
  <c r="V332" i="1"/>
  <c r="Y331" i="1"/>
  <c r="Z331" i="1" s="1"/>
  <c r="W331" i="1"/>
  <c r="X331" i="1" s="1"/>
  <c r="V331" i="1"/>
  <c r="Y330" i="1"/>
  <c r="Z330" i="1" s="1"/>
  <c r="W330" i="1"/>
  <c r="X330" i="1" s="1"/>
  <c r="V330" i="1"/>
  <c r="Y329" i="1"/>
  <c r="Z329" i="1" s="1"/>
  <c r="W329" i="1"/>
  <c r="X329" i="1" s="1"/>
  <c r="V329" i="1"/>
  <c r="Y328" i="1"/>
  <c r="Z328" i="1" s="1"/>
  <c r="W328" i="1"/>
  <c r="X328" i="1" s="1"/>
  <c r="V328" i="1"/>
  <c r="Y327" i="1"/>
  <c r="Z327" i="1" s="1"/>
  <c r="W327" i="1"/>
  <c r="X327" i="1" s="1"/>
  <c r="V327" i="1"/>
  <c r="Y326" i="1"/>
  <c r="Z326" i="1" s="1"/>
  <c r="W326" i="1"/>
  <c r="X326" i="1" s="1"/>
  <c r="V326" i="1"/>
  <c r="Y325" i="1"/>
  <c r="Z325" i="1" s="1"/>
  <c r="W325" i="1"/>
  <c r="X325" i="1" s="1"/>
  <c r="V325" i="1"/>
  <c r="Y324" i="1"/>
  <c r="Z324" i="1" s="1"/>
  <c r="W324" i="1"/>
  <c r="X324" i="1" s="1"/>
  <c r="V324" i="1"/>
  <c r="Y323" i="1"/>
  <c r="Z323" i="1" s="1"/>
  <c r="W323" i="1"/>
  <c r="X323" i="1" s="1"/>
  <c r="V323" i="1"/>
  <c r="Y322" i="1"/>
  <c r="Z322" i="1" s="1"/>
  <c r="W322" i="1"/>
  <c r="X322" i="1" s="1"/>
  <c r="V322" i="1"/>
  <c r="Y321" i="1"/>
  <c r="Z321" i="1" s="1"/>
  <c r="W321" i="1"/>
  <c r="X321" i="1" s="1"/>
  <c r="V321" i="1"/>
  <c r="Y350" i="1"/>
  <c r="Z350" i="1" s="1"/>
  <c r="W350" i="1"/>
  <c r="X350" i="1" s="1"/>
  <c r="V350" i="1"/>
  <c r="Y349" i="1"/>
  <c r="Z349" i="1" s="1"/>
  <c r="W349" i="1"/>
  <c r="X349" i="1" s="1"/>
  <c r="V349" i="1"/>
  <c r="Y348" i="1"/>
  <c r="Z348" i="1" s="1"/>
  <c r="W348" i="1"/>
  <c r="X348" i="1" s="1"/>
  <c r="V348" i="1"/>
  <c r="Y347" i="1"/>
  <c r="Z347" i="1" s="1"/>
  <c r="W347" i="1"/>
  <c r="X347" i="1" s="1"/>
  <c r="V347" i="1"/>
  <c r="Y346" i="1"/>
  <c r="Z346" i="1" s="1"/>
  <c r="W346" i="1"/>
  <c r="X346" i="1" s="1"/>
  <c r="V346" i="1"/>
  <c r="Y345" i="1"/>
  <c r="Z345" i="1" s="1"/>
  <c r="W345" i="1"/>
  <c r="X345" i="1" s="1"/>
  <c r="V345" i="1"/>
  <c r="Y344" i="1"/>
  <c r="Z344" i="1" s="1"/>
  <c r="W344" i="1"/>
  <c r="X344" i="1" s="1"/>
  <c r="V344" i="1"/>
  <c r="Y343" i="1"/>
  <c r="Z343" i="1" s="1"/>
  <c r="W343" i="1"/>
  <c r="X343" i="1" s="1"/>
  <c r="V343" i="1"/>
  <c r="Y342" i="1"/>
  <c r="Z342" i="1" s="1"/>
  <c r="W342" i="1"/>
  <c r="X342" i="1" s="1"/>
  <c r="V342" i="1"/>
  <c r="Y341" i="1"/>
  <c r="Z341" i="1" s="1"/>
  <c r="W341" i="1"/>
  <c r="X341" i="1" s="1"/>
  <c r="V341" i="1"/>
  <c r="Y340" i="1"/>
  <c r="Z340" i="1" s="1"/>
  <c r="W340" i="1"/>
  <c r="X340" i="1" s="1"/>
  <c r="V340" i="1"/>
  <c r="Y339" i="1"/>
  <c r="Z339" i="1" s="1"/>
  <c r="W339" i="1"/>
  <c r="X339" i="1" s="1"/>
  <c r="V339" i="1"/>
  <c r="Y368" i="1"/>
  <c r="Z368" i="1" s="1"/>
  <c r="W368" i="1"/>
  <c r="X368" i="1" s="1"/>
  <c r="V368" i="1"/>
  <c r="Y366" i="1"/>
  <c r="Z366" i="1" s="1"/>
  <c r="W366" i="1"/>
  <c r="X366" i="1" s="1"/>
  <c r="V366" i="1"/>
  <c r="Y365" i="1"/>
  <c r="Z365" i="1" s="1"/>
  <c r="W365" i="1"/>
  <c r="X365" i="1" s="1"/>
  <c r="V365" i="1"/>
  <c r="Y364" i="1"/>
  <c r="Z364" i="1" s="1"/>
  <c r="W364" i="1"/>
  <c r="X364" i="1" s="1"/>
  <c r="V364" i="1"/>
  <c r="Y363" i="1"/>
  <c r="Z363" i="1" s="1"/>
  <c r="W363" i="1"/>
  <c r="X363" i="1" s="1"/>
  <c r="V363" i="1"/>
  <c r="Y362" i="1"/>
  <c r="Z362" i="1" s="1"/>
  <c r="W362" i="1"/>
  <c r="X362" i="1" s="1"/>
  <c r="V362" i="1"/>
  <c r="Y361" i="1"/>
  <c r="Z361" i="1" s="1"/>
  <c r="W361" i="1"/>
  <c r="X361" i="1" s="1"/>
  <c r="V361" i="1"/>
  <c r="Y360" i="1"/>
  <c r="Z360" i="1" s="1"/>
  <c r="W360" i="1"/>
  <c r="X360" i="1" s="1"/>
  <c r="V360" i="1"/>
  <c r="Y359" i="1"/>
  <c r="Z359" i="1" s="1"/>
  <c r="W359" i="1"/>
  <c r="X359" i="1" s="1"/>
  <c r="V359" i="1"/>
  <c r="Y358" i="1"/>
  <c r="Z358" i="1" s="1"/>
  <c r="W358" i="1"/>
  <c r="X358" i="1" s="1"/>
  <c r="V358" i="1"/>
  <c r="Y357" i="1"/>
  <c r="Z357" i="1" s="1"/>
  <c r="W357" i="1"/>
  <c r="X357" i="1" s="1"/>
  <c r="V357" i="1"/>
  <c r="Y386" i="1"/>
  <c r="Z386" i="1" s="1"/>
  <c r="W386" i="1"/>
  <c r="X386" i="1" s="1"/>
  <c r="V386" i="1"/>
  <c r="Y385" i="1"/>
  <c r="Z385" i="1" s="1"/>
  <c r="W385" i="1"/>
  <c r="X385" i="1" s="1"/>
  <c r="V385" i="1"/>
  <c r="Y384" i="1"/>
  <c r="Z384" i="1" s="1"/>
  <c r="W384" i="1"/>
  <c r="X384" i="1" s="1"/>
  <c r="V384" i="1"/>
  <c r="Y383" i="1"/>
  <c r="Z383" i="1" s="1"/>
  <c r="W383" i="1"/>
  <c r="X383" i="1" s="1"/>
  <c r="V383" i="1"/>
  <c r="Y382" i="1"/>
  <c r="Z382" i="1" s="1"/>
  <c r="W382" i="1"/>
  <c r="X382" i="1" s="1"/>
  <c r="V382" i="1"/>
  <c r="Y381" i="1"/>
  <c r="Z381" i="1" s="1"/>
  <c r="W381" i="1"/>
  <c r="X381" i="1" s="1"/>
  <c r="V381" i="1"/>
  <c r="Y380" i="1"/>
  <c r="Z380" i="1" s="1"/>
  <c r="W380" i="1"/>
  <c r="X380" i="1" s="1"/>
  <c r="V380" i="1"/>
  <c r="Y379" i="1"/>
  <c r="Z379" i="1" s="1"/>
  <c r="W379" i="1"/>
  <c r="X379" i="1" s="1"/>
  <c r="V379" i="1"/>
  <c r="Y378" i="1"/>
  <c r="Z378" i="1" s="1"/>
  <c r="W378" i="1"/>
  <c r="X378" i="1" s="1"/>
  <c r="V378" i="1"/>
  <c r="Y377" i="1"/>
  <c r="Z377" i="1" s="1"/>
  <c r="W377" i="1"/>
  <c r="X377" i="1" s="1"/>
  <c r="V377" i="1"/>
  <c r="Y376" i="1"/>
  <c r="Z376" i="1" s="1"/>
  <c r="W376" i="1"/>
  <c r="X376" i="1" s="1"/>
  <c r="V376" i="1"/>
  <c r="Y375" i="1"/>
  <c r="Z375" i="1" s="1"/>
  <c r="W375" i="1"/>
  <c r="X375" i="1" s="1"/>
  <c r="V375" i="1"/>
  <c r="Y404" i="1"/>
  <c r="Z404" i="1" s="1"/>
  <c r="W404" i="1"/>
  <c r="X404" i="1" s="1"/>
  <c r="V404" i="1"/>
  <c r="Y403" i="1"/>
  <c r="Z403" i="1" s="1"/>
  <c r="W403" i="1"/>
  <c r="X403" i="1" s="1"/>
  <c r="V403" i="1"/>
  <c r="Y402" i="1"/>
  <c r="Z402" i="1" s="1"/>
  <c r="W402" i="1"/>
  <c r="X402" i="1" s="1"/>
  <c r="V402" i="1"/>
  <c r="Y401" i="1"/>
  <c r="Z401" i="1" s="1"/>
  <c r="W401" i="1"/>
  <c r="X401" i="1" s="1"/>
  <c r="V401" i="1"/>
  <c r="Y400" i="1"/>
  <c r="Z400" i="1" s="1"/>
  <c r="W400" i="1"/>
  <c r="X400" i="1" s="1"/>
  <c r="V400" i="1"/>
  <c r="Y399" i="1"/>
  <c r="Z399" i="1" s="1"/>
  <c r="W399" i="1"/>
  <c r="X399" i="1" s="1"/>
  <c r="V399" i="1"/>
  <c r="Y398" i="1"/>
  <c r="Z398" i="1" s="1"/>
  <c r="W398" i="1"/>
  <c r="X398" i="1" s="1"/>
  <c r="V398" i="1"/>
  <c r="Y397" i="1"/>
  <c r="Z397" i="1" s="1"/>
  <c r="W397" i="1"/>
  <c r="X397" i="1" s="1"/>
  <c r="V397" i="1"/>
  <c r="Y396" i="1"/>
  <c r="Z396" i="1" s="1"/>
  <c r="W396" i="1"/>
  <c r="X396" i="1" s="1"/>
  <c r="V396" i="1"/>
  <c r="Y395" i="1"/>
  <c r="Z395" i="1" s="1"/>
  <c r="W395" i="1"/>
  <c r="X395" i="1" s="1"/>
  <c r="V395" i="1"/>
  <c r="Y394" i="1"/>
  <c r="Z394" i="1" s="1"/>
  <c r="W394" i="1"/>
  <c r="X394" i="1" s="1"/>
  <c r="V394" i="1"/>
  <c r="Y393" i="1"/>
  <c r="Z393" i="1" s="1"/>
  <c r="W393" i="1"/>
  <c r="X393" i="1" s="1"/>
  <c r="V393" i="1"/>
  <c r="T406" i="1"/>
  <c r="S406" i="1"/>
  <c r="Q406" i="1"/>
  <c r="P406" i="1"/>
  <c r="O406" i="1"/>
  <c r="N406" i="1"/>
  <c r="J406" i="1"/>
  <c r="M406" i="1"/>
  <c r="G406" i="1"/>
  <c r="I406" i="1"/>
  <c r="H406" i="1"/>
  <c r="L406" i="1"/>
  <c r="K406" i="1"/>
  <c r="F406" i="1"/>
  <c r="E406" i="1"/>
  <c r="D406" i="1"/>
  <c r="C406" i="1"/>
  <c r="N405" i="1"/>
  <c r="C405" i="1"/>
  <c r="T388" i="1"/>
  <c r="S388" i="1"/>
  <c r="Q388" i="1"/>
  <c r="P388" i="1"/>
  <c r="O388" i="1"/>
  <c r="N388" i="1"/>
  <c r="J388" i="1"/>
  <c r="M388" i="1"/>
  <c r="G388" i="1"/>
  <c r="I388" i="1"/>
  <c r="H388" i="1"/>
  <c r="L388" i="1"/>
  <c r="K388" i="1"/>
  <c r="F388" i="1"/>
  <c r="E388" i="1"/>
  <c r="C388" i="1"/>
  <c r="N387" i="1"/>
  <c r="C387" i="1"/>
  <c r="D388" i="1"/>
  <c r="Y388" i="1" s="1"/>
  <c r="Z388" i="1" s="1"/>
  <c r="D367" i="1"/>
  <c r="Y367" i="1" s="1"/>
  <c r="Z367" i="1" s="1"/>
  <c r="T370" i="1"/>
  <c r="S370" i="1"/>
  <c r="Q370" i="1"/>
  <c r="P370" i="1"/>
  <c r="O370" i="1"/>
  <c r="N370" i="1"/>
  <c r="I370" i="1"/>
  <c r="H370" i="1"/>
  <c r="L370" i="1"/>
  <c r="K370" i="1"/>
  <c r="F370" i="1"/>
  <c r="E370" i="1"/>
  <c r="C370" i="1"/>
  <c r="N369" i="1"/>
  <c r="C369" i="1"/>
  <c r="J370" i="1"/>
  <c r="M370" i="1"/>
  <c r="G370" i="1"/>
  <c r="G340" i="1"/>
  <c r="M340" i="1"/>
  <c r="J340" i="1"/>
  <c r="G341" i="1"/>
  <c r="M341" i="1"/>
  <c r="J341" i="1"/>
  <c r="G342" i="1"/>
  <c r="M342" i="1"/>
  <c r="J342" i="1"/>
  <c r="G343" i="1"/>
  <c r="M343" i="1"/>
  <c r="J343" i="1"/>
  <c r="G344" i="1"/>
  <c r="M344" i="1"/>
  <c r="J344" i="1"/>
  <c r="G345" i="1"/>
  <c r="M345" i="1"/>
  <c r="J345" i="1"/>
  <c r="G346" i="1"/>
  <c r="M346" i="1"/>
  <c r="J346" i="1"/>
  <c r="G347" i="1"/>
  <c r="M347" i="1"/>
  <c r="J347" i="1"/>
  <c r="G348" i="1"/>
  <c r="M348" i="1"/>
  <c r="J348" i="1"/>
  <c r="G349" i="1"/>
  <c r="M349" i="1"/>
  <c r="J349" i="1"/>
  <c r="G350" i="1"/>
  <c r="M350" i="1"/>
  <c r="J350" i="1"/>
  <c r="J339" i="1"/>
  <c r="M339" i="1"/>
  <c r="G339" i="1"/>
  <c r="T352" i="1"/>
  <c r="S352" i="1"/>
  <c r="Q352" i="1"/>
  <c r="P352" i="1"/>
  <c r="O352" i="1"/>
  <c r="N352" i="1"/>
  <c r="I352" i="1"/>
  <c r="H352" i="1"/>
  <c r="L352" i="1"/>
  <c r="K352" i="1"/>
  <c r="F352" i="1"/>
  <c r="E352" i="1"/>
  <c r="D352" i="1"/>
  <c r="C352" i="1"/>
  <c r="N351" i="1"/>
  <c r="C351" i="1"/>
  <c r="J332" i="1"/>
  <c r="M332" i="1"/>
  <c r="G332" i="1"/>
  <c r="G330" i="1"/>
  <c r="M330" i="1"/>
  <c r="J330" i="1"/>
  <c r="G331" i="1"/>
  <c r="M331" i="1"/>
  <c r="J331" i="1"/>
  <c r="M328" i="1"/>
  <c r="G328" i="1"/>
  <c r="J328" i="1"/>
  <c r="G329" i="1"/>
  <c r="M329" i="1"/>
  <c r="J329" i="1"/>
  <c r="J327" i="1"/>
  <c r="M327" i="1"/>
  <c r="G327" i="1"/>
  <c r="G326" i="1"/>
  <c r="M326" i="1"/>
  <c r="J326" i="1"/>
  <c r="G325" i="1"/>
  <c r="M325" i="1"/>
  <c r="J325" i="1"/>
  <c r="J324" i="1"/>
  <c r="M324" i="1"/>
  <c r="G324" i="1"/>
  <c r="T334" i="1"/>
  <c r="S334" i="1"/>
  <c r="Q334" i="1"/>
  <c r="P334" i="1"/>
  <c r="O334" i="1"/>
  <c r="N334" i="1"/>
  <c r="I334" i="1"/>
  <c r="L334" i="1"/>
  <c r="F334" i="1"/>
  <c r="H334" i="1"/>
  <c r="K334" i="1"/>
  <c r="E334" i="1"/>
  <c r="D334" i="1"/>
  <c r="V334" i="1" s="1"/>
  <c r="C334" i="1"/>
  <c r="N333" i="1"/>
  <c r="C333" i="1"/>
  <c r="T316" i="1"/>
  <c r="S316" i="1"/>
  <c r="Q316" i="1"/>
  <c r="P316" i="1"/>
  <c r="O316" i="1"/>
  <c r="N316" i="1"/>
  <c r="J316" i="1"/>
  <c r="M316" i="1"/>
  <c r="G316" i="1"/>
  <c r="I316" i="1"/>
  <c r="L316" i="1"/>
  <c r="F316" i="1"/>
  <c r="H316" i="1"/>
  <c r="K316" i="1"/>
  <c r="E316" i="1"/>
  <c r="D316" i="1"/>
  <c r="C316" i="1"/>
  <c r="N315" i="1"/>
  <c r="C315" i="1"/>
  <c r="T297" i="1"/>
  <c r="S297" i="1"/>
  <c r="Q297" i="1"/>
  <c r="P297" i="1"/>
  <c r="O297" i="1"/>
  <c r="N297" i="1"/>
  <c r="J297" i="1"/>
  <c r="M297" i="1"/>
  <c r="G297" i="1"/>
  <c r="I297" i="1"/>
  <c r="L297" i="1"/>
  <c r="F297" i="1"/>
  <c r="H297" i="1"/>
  <c r="K297" i="1"/>
  <c r="E297" i="1"/>
  <c r="D297" i="1"/>
  <c r="C297" i="1"/>
  <c r="N296" i="1"/>
  <c r="C296" i="1"/>
  <c r="T278" i="1"/>
  <c r="S278" i="1"/>
  <c r="Q278" i="1"/>
  <c r="P278" i="1"/>
  <c r="O278" i="1"/>
  <c r="N278" i="1"/>
  <c r="J278" i="1"/>
  <c r="M278" i="1"/>
  <c r="G278" i="1"/>
  <c r="I278" i="1"/>
  <c r="L278" i="1"/>
  <c r="F278" i="1"/>
  <c r="H278" i="1"/>
  <c r="K278" i="1"/>
  <c r="E278" i="1"/>
  <c r="D278" i="1"/>
  <c r="V278" i="1" s="1"/>
  <c r="C278" i="1"/>
  <c r="N277" i="1"/>
  <c r="C277" i="1"/>
  <c r="T259" i="1"/>
  <c r="S259" i="1"/>
  <c r="Q259" i="1"/>
  <c r="P259" i="1"/>
  <c r="O259" i="1"/>
  <c r="N259" i="1"/>
  <c r="J259" i="1"/>
  <c r="M259" i="1"/>
  <c r="G259" i="1"/>
  <c r="I259" i="1"/>
  <c r="L259" i="1"/>
  <c r="F259" i="1"/>
  <c r="H259" i="1"/>
  <c r="K259" i="1"/>
  <c r="E259" i="1"/>
  <c r="D259" i="1"/>
  <c r="C259" i="1"/>
  <c r="N258" i="1"/>
  <c r="C258" i="1"/>
  <c r="Q241" i="1"/>
  <c r="P241" i="1"/>
  <c r="O241" i="1"/>
  <c r="N241" i="1"/>
  <c r="J241" i="1"/>
  <c r="M241" i="1"/>
  <c r="G241" i="1"/>
  <c r="I241" i="1"/>
  <c r="L241" i="1"/>
  <c r="F241" i="1"/>
  <c r="H241" i="1"/>
  <c r="K241" i="1"/>
  <c r="E241" i="1"/>
  <c r="D241" i="1"/>
  <c r="C241" i="1"/>
  <c r="N240" i="1"/>
  <c r="C240" i="1"/>
  <c r="Q223" i="1"/>
  <c r="P223" i="1"/>
  <c r="O223" i="1"/>
  <c r="N223" i="1"/>
  <c r="J223" i="1"/>
  <c r="M223" i="1"/>
  <c r="G223" i="1"/>
  <c r="I223" i="1"/>
  <c r="L223" i="1"/>
  <c r="F223" i="1"/>
  <c r="H223" i="1"/>
  <c r="K223" i="1"/>
  <c r="E223" i="1"/>
  <c r="D223" i="1"/>
  <c r="V223" i="1" s="1"/>
  <c r="C223" i="1"/>
  <c r="N222" i="1"/>
  <c r="C222" i="1"/>
  <c r="O205" i="1"/>
  <c r="N205" i="1"/>
  <c r="J205" i="1"/>
  <c r="M205" i="1"/>
  <c r="G205" i="1"/>
  <c r="I205" i="1"/>
  <c r="L205" i="1"/>
  <c r="F205" i="1"/>
  <c r="H205" i="1"/>
  <c r="K205" i="1"/>
  <c r="E205" i="1"/>
  <c r="D205" i="1"/>
  <c r="W205" i="1" s="1"/>
  <c r="X205" i="1" s="1"/>
  <c r="C205" i="1"/>
  <c r="N204" i="1"/>
  <c r="C204" i="1"/>
  <c r="N186" i="1"/>
  <c r="O187" i="1"/>
  <c r="N187" i="1"/>
  <c r="J187" i="1"/>
  <c r="M187" i="1"/>
  <c r="G187" i="1"/>
  <c r="I187" i="1"/>
  <c r="L187" i="1"/>
  <c r="F187" i="1"/>
  <c r="H187" i="1"/>
  <c r="K187" i="1"/>
  <c r="E187" i="1"/>
  <c r="D187" i="1"/>
  <c r="C187" i="1"/>
  <c r="C186" i="1"/>
  <c r="D148" i="1"/>
  <c r="W148" i="1" s="1"/>
  <c r="X148" i="1" s="1"/>
  <c r="O169" i="1"/>
  <c r="N169" i="1"/>
  <c r="J169" i="1"/>
  <c r="M169" i="1"/>
  <c r="G169" i="1"/>
  <c r="I169" i="1"/>
  <c r="L169" i="1"/>
  <c r="F169" i="1"/>
  <c r="H169" i="1"/>
  <c r="K169" i="1"/>
  <c r="E169" i="1"/>
  <c r="D169" i="1"/>
  <c r="C169" i="1"/>
  <c r="N168" i="1"/>
  <c r="C168" i="1"/>
  <c r="D149" i="1"/>
  <c r="Y149" i="1" s="1"/>
  <c r="Z149" i="1" s="1"/>
  <c r="O151" i="1"/>
  <c r="N151" i="1"/>
  <c r="J151" i="1"/>
  <c r="M151" i="1"/>
  <c r="G151" i="1"/>
  <c r="I151" i="1"/>
  <c r="L151" i="1"/>
  <c r="F151" i="1"/>
  <c r="H151" i="1"/>
  <c r="K151" i="1"/>
  <c r="E151" i="1"/>
  <c r="C151" i="1"/>
  <c r="O150" i="1"/>
  <c r="N150" i="1"/>
  <c r="J150" i="1"/>
  <c r="M150" i="1"/>
  <c r="G150" i="1"/>
  <c r="I150" i="1"/>
  <c r="L150" i="1"/>
  <c r="F150" i="1"/>
  <c r="H150" i="1"/>
  <c r="K150" i="1"/>
  <c r="E150" i="1"/>
  <c r="C150" i="1"/>
  <c r="O133" i="1"/>
  <c r="N133" i="1"/>
  <c r="J133" i="1"/>
  <c r="M133" i="1"/>
  <c r="G133" i="1"/>
  <c r="I133" i="1"/>
  <c r="L133" i="1"/>
  <c r="F133" i="1"/>
  <c r="H133" i="1"/>
  <c r="K133" i="1"/>
  <c r="E133" i="1"/>
  <c r="D133" i="1"/>
  <c r="C133" i="1"/>
  <c r="O132" i="1"/>
  <c r="N132" i="1"/>
  <c r="J132" i="1"/>
  <c r="M132" i="1"/>
  <c r="G132" i="1"/>
  <c r="I132" i="1"/>
  <c r="L132" i="1"/>
  <c r="F132" i="1"/>
  <c r="H132" i="1"/>
  <c r="K132" i="1"/>
  <c r="E132" i="1"/>
  <c r="D132" i="1"/>
  <c r="C132" i="1"/>
  <c r="O114" i="1"/>
  <c r="N114" i="1"/>
  <c r="J114" i="1"/>
  <c r="M114" i="1"/>
  <c r="G114" i="1"/>
  <c r="I114" i="1"/>
  <c r="L114" i="1"/>
  <c r="F114" i="1"/>
  <c r="H114" i="1"/>
  <c r="K114" i="1"/>
  <c r="E114" i="1"/>
  <c r="D114" i="1"/>
  <c r="C114" i="1"/>
  <c r="O113" i="1"/>
  <c r="N113" i="1"/>
  <c r="J113" i="1"/>
  <c r="M113" i="1"/>
  <c r="G113" i="1"/>
  <c r="I113" i="1"/>
  <c r="L113" i="1"/>
  <c r="F113" i="1"/>
  <c r="H113" i="1"/>
  <c r="K113" i="1"/>
  <c r="E113" i="1"/>
  <c r="D113" i="1"/>
  <c r="C113" i="1"/>
  <c r="O95" i="1"/>
  <c r="N95" i="1"/>
  <c r="J95" i="1"/>
  <c r="M95" i="1"/>
  <c r="G95" i="1"/>
  <c r="I95" i="1"/>
  <c r="L95" i="1"/>
  <c r="F95" i="1"/>
  <c r="H95" i="1"/>
  <c r="K95" i="1"/>
  <c r="E95" i="1"/>
  <c r="D95" i="1"/>
  <c r="C95" i="1"/>
  <c r="O94" i="1"/>
  <c r="N94" i="1"/>
  <c r="J94" i="1"/>
  <c r="M94" i="1"/>
  <c r="G94" i="1"/>
  <c r="I94" i="1"/>
  <c r="L94" i="1"/>
  <c r="F94" i="1"/>
  <c r="H94" i="1"/>
  <c r="K94" i="1"/>
  <c r="E94" i="1"/>
  <c r="D94" i="1"/>
  <c r="C94" i="1"/>
  <c r="O76" i="1"/>
  <c r="N76" i="1"/>
  <c r="J76" i="1"/>
  <c r="M76" i="1"/>
  <c r="G76" i="1"/>
  <c r="I76" i="1"/>
  <c r="L76" i="1"/>
  <c r="F76" i="1"/>
  <c r="H76" i="1"/>
  <c r="K76" i="1"/>
  <c r="E76" i="1"/>
  <c r="D76" i="1"/>
  <c r="C76" i="1"/>
  <c r="O75" i="1"/>
  <c r="N75" i="1"/>
  <c r="J75" i="1"/>
  <c r="M75" i="1"/>
  <c r="G75" i="1"/>
  <c r="I75" i="1"/>
  <c r="L75" i="1"/>
  <c r="F75" i="1"/>
  <c r="H75" i="1"/>
  <c r="K75" i="1"/>
  <c r="E75" i="1"/>
  <c r="D75" i="1"/>
  <c r="C75" i="1"/>
  <c r="O57" i="1"/>
  <c r="N57" i="1"/>
  <c r="O56" i="1"/>
  <c r="N56" i="1"/>
  <c r="O21" i="1"/>
  <c r="N21" i="1"/>
  <c r="O20" i="1"/>
  <c r="N20" i="1"/>
  <c r="J57" i="1"/>
  <c r="M57" i="1"/>
  <c r="G57" i="1"/>
  <c r="I57" i="1"/>
  <c r="L57" i="1"/>
  <c r="F57" i="1"/>
  <c r="H57" i="1"/>
  <c r="K57" i="1"/>
  <c r="E57" i="1"/>
  <c r="D57" i="1"/>
  <c r="C57" i="1"/>
  <c r="J56" i="1"/>
  <c r="M56" i="1"/>
  <c r="G56" i="1"/>
  <c r="I56" i="1"/>
  <c r="L56" i="1"/>
  <c r="F56" i="1"/>
  <c r="H56" i="1"/>
  <c r="K56" i="1"/>
  <c r="E56" i="1"/>
  <c r="D56" i="1"/>
  <c r="C56" i="1"/>
  <c r="O38" i="1"/>
  <c r="N38" i="1"/>
  <c r="J38" i="1"/>
  <c r="M38" i="1"/>
  <c r="G38" i="1"/>
  <c r="I38" i="1"/>
  <c r="L38" i="1"/>
  <c r="F38" i="1"/>
  <c r="H38" i="1"/>
  <c r="K38" i="1"/>
  <c r="E38" i="1"/>
  <c r="D38" i="1"/>
  <c r="C38" i="1"/>
  <c r="O37" i="1"/>
  <c r="N37" i="1"/>
  <c r="J37" i="1"/>
  <c r="M37" i="1"/>
  <c r="G37" i="1"/>
  <c r="I37" i="1"/>
  <c r="L37" i="1"/>
  <c r="F37" i="1"/>
  <c r="H37" i="1"/>
  <c r="K37" i="1"/>
  <c r="E37" i="1"/>
  <c r="D37" i="1"/>
  <c r="C37" i="1"/>
  <c r="D21" i="1"/>
  <c r="E21" i="1"/>
  <c r="K21" i="1"/>
  <c r="H21" i="1"/>
  <c r="F21" i="1"/>
  <c r="L21" i="1"/>
  <c r="I21" i="1"/>
  <c r="G21" i="1"/>
  <c r="M21" i="1"/>
  <c r="J21" i="1"/>
  <c r="C21" i="1"/>
  <c r="D20" i="1"/>
  <c r="E20" i="1"/>
  <c r="K20" i="1"/>
  <c r="H20" i="1"/>
  <c r="F20" i="1"/>
  <c r="L20" i="1"/>
  <c r="I20" i="1"/>
  <c r="G20" i="1"/>
  <c r="M20" i="1"/>
  <c r="J20" i="1"/>
  <c r="C20" i="1"/>
  <c r="Y241" i="1" l="1"/>
  <c r="Z241" i="1" s="1"/>
  <c r="Y133" i="1"/>
  <c r="Z133" i="1" s="1"/>
  <c r="Y316" i="1"/>
  <c r="Z316" i="1" s="1"/>
  <c r="Y352" i="1"/>
  <c r="Z352" i="1" s="1"/>
  <c r="Y259" i="1"/>
  <c r="Z259" i="1" s="1"/>
  <c r="D370" i="1"/>
  <c r="V370" i="1" s="1"/>
  <c r="Y76" i="1"/>
  <c r="Z76" i="1" s="1"/>
  <c r="Y297" i="1"/>
  <c r="Z297" i="1" s="1"/>
  <c r="V149" i="1"/>
  <c r="Y95" i="1"/>
  <c r="Z95" i="1" s="1"/>
  <c r="Y169" i="1"/>
  <c r="Z169" i="1" s="1"/>
  <c r="Y114" i="1"/>
  <c r="Z114" i="1" s="1"/>
  <c r="W352" i="1"/>
  <c r="X352" i="1" s="1"/>
  <c r="V259" i="1"/>
  <c r="Y148" i="1"/>
  <c r="Z148" i="1" s="1"/>
  <c r="Y187" i="1"/>
  <c r="Z187" i="1" s="1"/>
  <c r="W406" i="1"/>
  <c r="X406" i="1" s="1"/>
  <c r="W259" i="1"/>
  <c r="X259" i="1" s="1"/>
  <c r="V241" i="1"/>
  <c r="W149" i="1"/>
  <c r="X149" i="1" s="1"/>
  <c r="V76" i="1"/>
  <c r="W241" i="1"/>
  <c r="X241" i="1" s="1"/>
  <c r="W76" i="1"/>
  <c r="X76" i="1" s="1"/>
  <c r="V169" i="1"/>
  <c r="W169" i="1"/>
  <c r="X169" i="1" s="1"/>
  <c r="V406" i="1"/>
  <c r="W367" i="1"/>
  <c r="X367" i="1" s="1"/>
  <c r="V352" i="1"/>
  <c r="W334" i="1"/>
  <c r="X334" i="1" s="1"/>
  <c r="W278" i="1"/>
  <c r="X278" i="1" s="1"/>
  <c r="V316" i="1"/>
  <c r="V297" i="1"/>
  <c r="W223" i="1"/>
  <c r="X223" i="1" s="1"/>
  <c r="V187" i="1"/>
  <c r="Y406" i="1"/>
  <c r="Z406" i="1" s="1"/>
  <c r="W316" i="1"/>
  <c r="X316" i="1" s="1"/>
  <c r="W297" i="1"/>
  <c r="X297" i="1" s="1"/>
  <c r="Y223" i="1"/>
  <c r="Z223" i="1" s="1"/>
  <c r="W187" i="1"/>
  <c r="X187" i="1" s="1"/>
  <c r="V114" i="1"/>
  <c r="V367" i="1"/>
  <c r="V133" i="1"/>
  <c r="W114" i="1"/>
  <c r="X114" i="1" s="1"/>
  <c r="V95" i="1"/>
  <c r="V388" i="1"/>
  <c r="V148" i="1"/>
  <c r="W133" i="1"/>
  <c r="X133" i="1" s="1"/>
  <c r="W95" i="1"/>
  <c r="X95" i="1" s="1"/>
  <c r="Y205" i="1"/>
  <c r="Z205" i="1" s="1"/>
  <c r="Y278" i="1"/>
  <c r="Z278" i="1" s="1"/>
  <c r="W388" i="1"/>
  <c r="X388" i="1" s="1"/>
  <c r="V205" i="1"/>
  <c r="Y334" i="1"/>
  <c r="Z334" i="1" s="1"/>
  <c r="J352" i="1"/>
  <c r="G334" i="1"/>
  <c r="D151" i="1"/>
  <c r="M334" i="1"/>
  <c r="G352" i="1"/>
  <c r="M352" i="1"/>
  <c r="J334" i="1"/>
  <c r="D150" i="1"/>
  <c r="Y370" i="1" l="1"/>
  <c r="Z370" i="1" s="1"/>
  <c r="W370" i="1"/>
  <c r="X370" i="1" s="1"/>
  <c r="Y151" i="1"/>
  <c r="Z151" i="1" s="1"/>
  <c r="W151" i="1"/>
  <c r="X151" i="1" s="1"/>
  <c r="V151" i="1"/>
</calcChain>
</file>

<file path=xl/sharedStrings.xml><?xml version="1.0" encoding="utf-8"?>
<sst xmlns="http://schemas.openxmlformats.org/spreadsheetml/2006/main" count="1165" uniqueCount="115">
  <si>
    <t>AMPOSTA</t>
  </si>
  <si>
    <t>Habitants:27.500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</si>
  <si>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</si>
  <si>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</si>
  <si>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</si>
  <si>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</si>
  <si>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</si>
  <si>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</si>
  <si>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</si>
  <si>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</si>
  <si>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</si>
  <si>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</si>
  <si>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</si>
  <si>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</si>
  <si>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</si>
  <si>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Fangs</t>
  </si>
  <si>
    <t>Sequetat</t>
  </si>
  <si>
    <t>(m3/mes)</t>
  </si>
  <si>
    <t>(m3/dia)</t>
  </si>
  <si>
    <t>(mg/l)</t>
  </si>
  <si>
    <t>Rend.</t>
  </si>
  <si>
    <t>Tn/mes</t>
  </si>
  <si>
    <t>(%)</t>
  </si>
  <si>
    <t>2000</t>
  </si>
  <si>
    <t xml:space="preserve">Gen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</si>
  <si>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</si>
  <si>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</si>
  <si>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</si>
  <si>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</si>
  <si>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</si>
  <si>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</si>
  <si>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</si>
  <si>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</si>
  <si>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</si>
  <si>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</si>
  <si>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Des</t>
  </si>
  <si>
    <t>TOTAL00</t>
  </si>
  <si>
    <t>MITJA00</t>
  </si>
  <si>
    <t>2001</t>
  </si>
  <si>
    <t>TOTAL01</t>
  </si>
  <si>
    <t>MITJA01</t>
  </si>
  <si>
    <t>2002</t>
  </si>
  <si>
    <t>TOTAL02</t>
  </si>
  <si>
    <t>MITJA02</t>
  </si>
  <si>
    <t>Saturació</t>
  </si>
  <si>
    <t xml:space="preserve">Saturacio </t>
  </si>
  <si>
    <t>Saturacio</t>
  </si>
  <si>
    <t>2003</t>
  </si>
  <si>
    <t>MES Kg/dia</t>
  </si>
  <si>
    <t>MES %</t>
  </si>
  <si>
    <t>DBO5 Kg/dia</t>
  </si>
  <si>
    <t>DBO5 %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</si>
  <si>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</si>
  <si>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</si>
  <si>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</si>
  <si>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</si>
  <si>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</si>
  <si>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</si>
  <si>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</si>
  <si>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</si>
  <si>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</si>
  <si>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</si>
  <si>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</si>
  <si>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</si>
  <si>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</si>
  <si>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</si>
  <si>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</si>
  <si>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</si>
  <si>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</si>
  <si>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</si>
  <si>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</si>
  <si>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</si>
  <si>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</si>
  <si>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</si>
  <si>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</si>
  <si>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Nt-Infl</t>
  </si>
  <si>
    <t>Nt-Efl</t>
  </si>
  <si>
    <t>2011</t>
  </si>
  <si>
    <t>TOTAL11</t>
  </si>
  <si>
    <t>MITJA11</t>
  </si>
  <si>
    <t>2012</t>
  </si>
  <si>
    <t>TOTAL12</t>
  </si>
  <si>
    <t>MITJA12</t>
  </si>
  <si>
    <t>P-Infl</t>
  </si>
  <si>
    <t>P-Efl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</si>
  <si>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</si>
  <si>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</si>
  <si>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</si>
  <si>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</si>
  <si>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</si>
  <si>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</si>
  <si>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</si>
  <si>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</si>
  <si>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</si>
  <si>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</si>
  <si>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</si>
  <si>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</si>
  <si>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</si>
  <si>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</si>
  <si>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</si>
  <si>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</si>
  <si>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</si>
  <si>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</si>
  <si>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</si>
  <si>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</si>
  <si>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</si>
  <si>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Fangs Hum.</t>
  </si>
  <si>
    <t>2020</t>
  </si>
  <si>
    <t>TOTAL20</t>
  </si>
  <si>
    <t>MITJA20</t>
  </si>
  <si>
    <t>2021</t>
  </si>
  <si>
    <t>16.8</t>
  </si>
  <si>
    <t>63.7</t>
  </si>
  <si>
    <t>TOTAL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</si>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</sst>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/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0" fillId="0" borderId="0" xfId="0" applyNumberFormat="1"/>
    <xf numFmtId="3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left"/>
    </xf>
    <xf numFmtId="3" fontId="3" fillId="5" borderId="5" xfId="0" applyNumberFormat="1" applyFont="1" applyFill="1" applyBorder="1" applyAlignment="1">
      <alignment horizontal="right"/>
    </xf>
    <xf numFmtId="0" fontId="0" fillId="0" borderId="1" xfId="0" applyBorder="1"/>
    <xf numFmtId="0" fontId="1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left"/>
    </xf>
    <xf numFmtId="3" fontId="3" fillId="7" borderId="9" xfId="0" applyNumberFormat="1" applyFont="1" applyFill="1" applyBorder="1" applyAlignment="1">
      <alignment horizontal="center"/>
    </xf>
    <xf numFmtId="3" fontId="3" fillId="7" borderId="10" xfId="0" applyNumberFormat="1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/>
    </xf>
    <xf numFmtId="3" fontId="3" fillId="7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9" fontId="4" fillId="0" borderId="17" xfId="2" applyFont="1" applyFill="1" applyBorder="1" applyAlignment="1">
      <alignment horizontal="center"/>
    </xf>
    <xf numFmtId="2" fontId="4" fillId="0" borderId="18" xfId="2" applyNumberFormat="1" applyFont="1" applyFill="1" applyBorder="1" applyAlignment="1">
      <alignment horizontal="center"/>
    </xf>
    <xf numFmtId="9" fontId="4" fillId="0" borderId="19" xfId="2" applyFont="1" applyFill="1" applyBorder="1" applyAlignment="1">
      <alignment horizontal="center"/>
    </xf>
    <xf numFmtId="2" fontId="4" fillId="0" borderId="20" xfId="2" applyNumberFormat="1" applyFont="1" applyFill="1" applyBorder="1" applyAlignment="1">
      <alignment horizontal="center"/>
    </xf>
    <xf numFmtId="3" fontId="3" fillId="8" borderId="21" xfId="0" applyNumberFormat="1" applyFont="1" applyFill="1" applyBorder="1" applyAlignment="1">
      <alignment horizontal="center"/>
    </xf>
    <xf numFmtId="3" fontId="3" fillId="8" borderId="22" xfId="0" applyNumberFormat="1" applyFont="1" applyFill="1" applyBorder="1" applyAlignment="1">
      <alignment horizontal="center"/>
    </xf>
    <xf numFmtId="3" fontId="3" fillId="8" borderId="23" xfId="0" applyNumberFormat="1" applyFont="1" applyFill="1" applyBorder="1" applyAlignment="1">
      <alignment horizontal="center"/>
    </xf>
    <xf numFmtId="3" fontId="3" fillId="8" borderId="24" xfId="0" applyNumberFormat="1" applyFont="1" applyFill="1" applyBorder="1" applyAlignment="1">
      <alignment horizontal="center"/>
    </xf>
    <xf numFmtId="9" fontId="4" fillId="0" borderId="25" xfId="2" applyFont="1" applyFill="1" applyBorder="1" applyAlignment="1">
      <alignment horizontal="center"/>
    </xf>
    <xf numFmtId="2" fontId="4" fillId="0" borderId="26" xfId="2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2" fontId="4" fillId="0" borderId="28" xfId="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8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B1:Z407"/>
  <sheetViews>
    <sheetView showGridLines="0" tabSelected="1" topLeftCell="A400" zoomScaleNormal="100" workbookViewId="0">
      <selection activeCell="A409" sqref="A409:XFD426"/>
    </sheetView>
  </sheetViews>
  <sheetFormatPr baseColWidth="10" defaultColWidth="9.140625" defaultRowHeight="12.75" x14ac:dyDescent="0.2"/>
  <cols>
    <col min="1" max="1" width="5.140625" customWidth="1"/>
    <col min="2" max="2" width="8.7109375" customWidth="1"/>
    <col min="3" max="3" width="12.140625" customWidth="1"/>
    <col min="4" max="13" width="8.7109375" customWidth="1"/>
    <col min="14" max="14" width="11" customWidth="1"/>
    <col min="15" max="15" width="8.28515625" customWidth="1"/>
    <col min="16" max="244" width="11.42578125" customWidth="1"/>
  </cols>
  <sheetData>
    <row r="1" spans="2:15" ht="26.25" x14ac:dyDescent="0.4">
      <c r="B1" s="73" t="s">
        <v>0</v>
      </c>
      <c r="C1" s="73"/>
      <c r="D1" s="10" t="s">
        <v>1</v>
      </c>
    </row>
    <row r="2" spans="2:15" x14ac:dyDescent="0.2">
      <c r="C2" s="39" t="s">
        <v>2</v>
      </c>
      <c r="D2" s="39">
        <v>5500</v>
      </c>
      <c r="E2" s="40" t="s">
        <v>3</v>
      </c>
      <c r="F2" s="41">
        <v>300</v>
      </c>
      <c r="G2" s="42" t="s">
        <v>4</v>
      </c>
      <c r="H2" s="43">
        <v>300</v>
      </c>
    </row>
    <row r="3" spans="2:15" x14ac:dyDescent="0.2">
      <c r="C3" s="44"/>
      <c r="D3" s="45" t="s">
        <v>5</v>
      </c>
      <c r="E3" s="46" t="s">
        <v>3</v>
      </c>
      <c r="F3" s="47">
        <v>1650</v>
      </c>
      <c r="G3" s="48" t="s">
        <v>4</v>
      </c>
      <c r="H3" s="47">
        <v>1650</v>
      </c>
    </row>
    <row r="4" spans="2:15" s="72" customFormat="1" x14ac:dyDescent="0.2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0"/>
    </row>
    <row r="5" spans="2:15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  <c r="O5" s="9"/>
    </row>
    <row r="6" spans="2:15" ht="13.5" thickTop="1" x14ac:dyDescent="0.2">
      <c r="B6" s="15" t="s">
        <v>6</v>
      </c>
      <c r="C6" s="16" t="s">
        <v>7</v>
      </c>
      <c r="D6" s="16" t="s">
        <v>7</v>
      </c>
      <c r="E6" s="16" t="s">
        <v>8</v>
      </c>
      <c r="F6" s="16" t="s">
        <v>9</v>
      </c>
      <c r="G6" s="16" t="s">
        <v>3</v>
      </c>
      <c r="H6" s="16" t="s">
        <v>10</v>
      </c>
      <c r="I6" s="16" t="s">
        <v>11</v>
      </c>
      <c r="J6" s="16" t="s">
        <v>4</v>
      </c>
      <c r="K6" s="16" t="s">
        <v>12</v>
      </c>
      <c r="L6" s="16" t="s">
        <v>13</v>
      </c>
      <c r="M6" s="16" t="s">
        <v>14</v>
      </c>
      <c r="N6" s="16" t="s">
        <v>15</v>
      </c>
      <c r="O6" s="17" t="s">
        <v>16</v>
      </c>
    </row>
    <row r="7" spans="2:15" ht="13.5" thickBot="1" x14ac:dyDescent="0.25">
      <c r="B7" s="11" t="s">
        <v>23</v>
      </c>
      <c r="C7" s="12" t="s">
        <v>17</v>
      </c>
      <c r="D7" s="13" t="s">
        <v>18</v>
      </c>
      <c r="E7" s="12" t="s">
        <v>19</v>
      </c>
      <c r="F7" s="12" t="s">
        <v>19</v>
      </c>
      <c r="G7" s="12" t="s">
        <v>20</v>
      </c>
      <c r="H7" s="12" t="s">
        <v>19</v>
      </c>
      <c r="I7" s="12" t="s">
        <v>19</v>
      </c>
      <c r="J7" s="12" t="s">
        <v>20</v>
      </c>
      <c r="K7" s="12" t="s">
        <v>19</v>
      </c>
      <c r="L7" s="12" t="s">
        <v>19</v>
      </c>
      <c r="M7" s="12" t="s">
        <v>20</v>
      </c>
      <c r="N7" s="12" t="s">
        <v>21</v>
      </c>
      <c r="O7" s="14" t="s">
        <v>22</v>
      </c>
    </row>
    <row r="8" spans="2:15" ht="13.5" thickTop="1" x14ac:dyDescent="0.2">
      <c r="B8" s="1" t="s">
        <v>24</v>
      </c>
      <c r="C8" s="2">
        <v>117798</v>
      </c>
      <c r="D8" s="2">
        <v>3800</v>
      </c>
      <c r="E8" s="2">
        <v>276</v>
      </c>
      <c r="F8" s="2">
        <v>9</v>
      </c>
      <c r="G8" s="2">
        <v>97</v>
      </c>
      <c r="H8" s="2">
        <v>231</v>
      </c>
      <c r="I8" s="2">
        <v>7</v>
      </c>
      <c r="J8" s="2">
        <v>97</v>
      </c>
      <c r="K8" s="2">
        <v>562</v>
      </c>
      <c r="L8" s="2">
        <v>38</v>
      </c>
      <c r="M8" s="2">
        <v>93</v>
      </c>
      <c r="N8" s="4">
        <v>110</v>
      </c>
      <c r="O8" s="3">
        <v>15.5</v>
      </c>
    </row>
    <row r="9" spans="2:15" x14ac:dyDescent="0.2">
      <c r="B9" s="1" t="s">
        <v>25</v>
      </c>
      <c r="C9" s="2">
        <v>107873</v>
      </c>
      <c r="D9" s="2">
        <v>3720</v>
      </c>
      <c r="E9" s="2">
        <v>248</v>
      </c>
      <c r="F9" s="2">
        <v>12</v>
      </c>
      <c r="G9" s="2">
        <v>94</v>
      </c>
      <c r="H9" s="2">
        <v>279</v>
      </c>
      <c r="I9" s="2">
        <v>5</v>
      </c>
      <c r="J9" s="2">
        <v>98</v>
      </c>
      <c r="K9" s="2">
        <v>629</v>
      </c>
      <c r="L9" s="2">
        <v>24</v>
      </c>
      <c r="M9" s="2">
        <v>96</v>
      </c>
      <c r="N9" s="3">
        <v>141</v>
      </c>
      <c r="O9" s="3">
        <v>15</v>
      </c>
    </row>
    <row r="10" spans="2:15" x14ac:dyDescent="0.2">
      <c r="B10" s="1" t="s">
        <v>26</v>
      </c>
      <c r="C10" s="2">
        <v>127984</v>
      </c>
      <c r="D10" s="2">
        <v>4129</v>
      </c>
      <c r="E10" s="2">
        <v>241</v>
      </c>
      <c r="F10" s="2">
        <v>16</v>
      </c>
      <c r="G10" s="2">
        <v>93</v>
      </c>
      <c r="H10" s="2">
        <v>242</v>
      </c>
      <c r="I10" s="2">
        <v>6</v>
      </c>
      <c r="J10" s="2">
        <v>97</v>
      </c>
      <c r="K10" s="2">
        <v>634</v>
      </c>
      <c r="L10" s="2">
        <v>26</v>
      </c>
      <c r="M10" s="2">
        <v>96</v>
      </c>
      <c r="N10" s="3">
        <v>197</v>
      </c>
      <c r="O10" s="3">
        <v>15.4</v>
      </c>
    </row>
    <row r="11" spans="2:15" x14ac:dyDescent="0.2">
      <c r="B11" s="1" t="s">
        <v>27</v>
      </c>
      <c r="C11" s="2">
        <v>141639</v>
      </c>
      <c r="D11" s="2">
        <v>4721</v>
      </c>
      <c r="E11" s="2">
        <v>206</v>
      </c>
      <c r="F11" s="2">
        <v>11</v>
      </c>
      <c r="G11" s="2">
        <v>94</v>
      </c>
      <c r="H11" s="2">
        <v>236</v>
      </c>
      <c r="I11" s="2">
        <v>6</v>
      </c>
      <c r="J11" s="2">
        <v>97</v>
      </c>
      <c r="K11" s="2">
        <v>482</v>
      </c>
      <c r="L11" s="2">
        <v>25</v>
      </c>
      <c r="M11" s="2">
        <v>95</v>
      </c>
      <c r="N11" s="3">
        <v>166</v>
      </c>
      <c r="O11" s="3">
        <v>16.670000000000002</v>
      </c>
    </row>
    <row r="12" spans="2:15" x14ac:dyDescent="0.2">
      <c r="B12" s="1" t="s">
        <v>28</v>
      </c>
      <c r="C12" s="2">
        <v>139072</v>
      </c>
      <c r="D12" s="2">
        <v>4486</v>
      </c>
      <c r="E12" s="2">
        <v>199</v>
      </c>
      <c r="F12" s="2">
        <v>12</v>
      </c>
      <c r="G12" s="2">
        <v>93</v>
      </c>
      <c r="H12" s="2">
        <v>250</v>
      </c>
      <c r="I12" s="2">
        <v>4</v>
      </c>
      <c r="J12" s="2">
        <v>98</v>
      </c>
      <c r="K12" s="2">
        <v>535</v>
      </c>
      <c r="L12" s="2">
        <v>25</v>
      </c>
      <c r="M12" s="2">
        <v>95</v>
      </c>
      <c r="N12" s="3">
        <v>180</v>
      </c>
      <c r="O12" s="3">
        <v>16.87</v>
      </c>
    </row>
    <row r="13" spans="2:15" x14ac:dyDescent="0.2">
      <c r="B13" s="1" t="s">
        <v>29</v>
      </c>
      <c r="C13" s="2">
        <v>136480</v>
      </c>
      <c r="D13" s="2">
        <v>4549</v>
      </c>
      <c r="E13" s="2">
        <v>212</v>
      </c>
      <c r="F13" s="2">
        <v>12</v>
      </c>
      <c r="G13" s="2">
        <v>91</v>
      </c>
      <c r="H13" s="2">
        <v>199</v>
      </c>
      <c r="I13" s="2">
        <v>7</v>
      </c>
      <c r="J13" s="2">
        <v>97</v>
      </c>
      <c r="K13" s="2">
        <v>536</v>
      </c>
      <c r="L13" s="2">
        <v>21</v>
      </c>
      <c r="M13" s="2">
        <v>96</v>
      </c>
      <c r="N13" s="3">
        <v>180</v>
      </c>
      <c r="O13" s="3">
        <v>16.91</v>
      </c>
    </row>
    <row r="14" spans="2:15" x14ac:dyDescent="0.2">
      <c r="B14" s="1" t="s">
        <v>30</v>
      </c>
      <c r="C14" s="2">
        <v>147761</v>
      </c>
      <c r="D14" s="2">
        <v>4766</v>
      </c>
      <c r="E14" s="2">
        <v>193</v>
      </c>
      <c r="F14" s="2">
        <v>10</v>
      </c>
      <c r="G14" s="2">
        <v>95</v>
      </c>
      <c r="H14" s="2">
        <v>177</v>
      </c>
      <c r="I14" s="2">
        <v>4</v>
      </c>
      <c r="J14" s="2">
        <v>98</v>
      </c>
      <c r="K14" s="2">
        <v>580</v>
      </c>
      <c r="L14" s="2">
        <v>34</v>
      </c>
      <c r="M14" s="2">
        <v>94</v>
      </c>
      <c r="N14" s="3">
        <v>123</v>
      </c>
      <c r="O14" s="3">
        <v>16.739999999999998</v>
      </c>
    </row>
    <row r="15" spans="2:15" x14ac:dyDescent="0.2">
      <c r="B15" s="1" t="s">
        <v>31</v>
      </c>
      <c r="C15" s="2">
        <v>163471</v>
      </c>
      <c r="D15" s="2">
        <v>5273</v>
      </c>
      <c r="E15" s="2">
        <v>177</v>
      </c>
      <c r="F15" s="2">
        <v>9</v>
      </c>
      <c r="G15" s="2">
        <v>94</v>
      </c>
      <c r="H15" s="2">
        <v>150</v>
      </c>
      <c r="I15" s="2">
        <v>4</v>
      </c>
      <c r="J15" s="2">
        <v>97</v>
      </c>
      <c r="K15" s="2">
        <v>498</v>
      </c>
      <c r="L15" s="2">
        <v>36</v>
      </c>
      <c r="M15" s="2">
        <v>92</v>
      </c>
      <c r="N15" s="3">
        <v>129</v>
      </c>
      <c r="O15" s="3">
        <v>17.7</v>
      </c>
    </row>
    <row r="16" spans="2:15" x14ac:dyDescent="0.2">
      <c r="B16" s="1" t="s">
        <v>32</v>
      </c>
      <c r="C16" s="2">
        <v>153373</v>
      </c>
      <c r="D16" s="2">
        <v>5112</v>
      </c>
      <c r="E16" s="2">
        <v>211</v>
      </c>
      <c r="F16" s="2">
        <v>13</v>
      </c>
      <c r="G16" s="2">
        <v>94</v>
      </c>
      <c r="H16" s="2">
        <v>188</v>
      </c>
      <c r="I16" s="2">
        <v>3</v>
      </c>
      <c r="J16" s="2">
        <v>98</v>
      </c>
      <c r="K16" s="2">
        <v>515</v>
      </c>
      <c r="L16" s="2">
        <v>30</v>
      </c>
      <c r="M16" s="2">
        <v>94</v>
      </c>
      <c r="N16" s="3">
        <v>137</v>
      </c>
      <c r="O16" s="3">
        <v>17.5</v>
      </c>
    </row>
    <row r="17" spans="2:15" x14ac:dyDescent="0.2">
      <c r="B17" s="1" t="s">
        <v>33</v>
      </c>
      <c r="C17" s="2">
        <v>169932</v>
      </c>
      <c r="D17" s="2">
        <v>5482</v>
      </c>
      <c r="E17" s="2">
        <v>219</v>
      </c>
      <c r="F17" s="2">
        <v>14</v>
      </c>
      <c r="G17" s="2">
        <v>93</v>
      </c>
      <c r="H17" s="2">
        <v>204</v>
      </c>
      <c r="I17" s="2">
        <v>4</v>
      </c>
      <c r="J17" s="2">
        <v>98</v>
      </c>
      <c r="K17" s="2">
        <v>592</v>
      </c>
      <c r="L17" s="2">
        <v>18</v>
      </c>
      <c r="M17" s="2">
        <v>97</v>
      </c>
      <c r="N17" s="3">
        <v>71</v>
      </c>
      <c r="O17" s="3">
        <v>17</v>
      </c>
    </row>
    <row r="18" spans="2:15" x14ac:dyDescent="0.2">
      <c r="B18" s="18" t="s">
        <v>34</v>
      </c>
      <c r="C18" s="2">
        <v>253686</v>
      </c>
      <c r="D18" s="2">
        <v>7856</v>
      </c>
      <c r="E18" s="2">
        <v>140</v>
      </c>
      <c r="F18" s="2">
        <v>8</v>
      </c>
      <c r="G18" s="2">
        <v>93</v>
      </c>
      <c r="H18" s="2">
        <v>168</v>
      </c>
      <c r="I18" s="2">
        <v>3</v>
      </c>
      <c r="J18" s="2">
        <v>98</v>
      </c>
      <c r="K18" s="2">
        <v>407</v>
      </c>
      <c r="L18" s="2">
        <v>18</v>
      </c>
      <c r="M18" s="2">
        <v>95</v>
      </c>
      <c r="N18" s="3">
        <v>71</v>
      </c>
      <c r="O18" s="3">
        <v>17.3</v>
      </c>
    </row>
    <row r="19" spans="2:15" ht="13.5" thickBot="1" x14ac:dyDescent="0.25">
      <c r="B19" s="20" t="s">
        <v>35</v>
      </c>
      <c r="C19" s="2">
        <v>188578</v>
      </c>
      <c r="D19" s="2">
        <v>6083</v>
      </c>
      <c r="E19" s="2">
        <v>269</v>
      </c>
      <c r="F19" s="2">
        <v>10</v>
      </c>
      <c r="G19" s="2">
        <v>94</v>
      </c>
      <c r="H19" s="2">
        <v>188</v>
      </c>
      <c r="I19" s="2">
        <v>4</v>
      </c>
      <c r="J19" s="2">
        <v>98</v>
      </c>
      <c r="K19" s="2">
        <v>464</v>
      </c>
      <c r="L19" s="2">
        <v>23</v>
      </c>
      <c r="M19" s="2">
        <v>95</v>
      </c>
      <c r="N19" s="3">
        <v>82</v>
      </c>
      <c r="O19" s="3">
        <v>16.8</v>
      </c>
    </row>
    <row r="20" spans="2:15" ht="13.5" thickTop="1" x14ac:dyDescent="0.2">
      <c r="B20" s="19" t="s">
        <v>36</v>
      </c>
      <c r="C20" s="5">
        <f>SUM(C8:C19)</f>
        <v>1847647</v>
      </c>
      <c r="D20" s="5">
        <f t="shared" ref="D20:K20" si="0">SUM(D8:D19)</f>
        <v>59977</v>
      </c>
      <c r="E20" s="5">
        <f t="shared" si="0"/>
        <v>2591</v>
      </c>
      <c r="F20" s="5">
        <f>SUM(F8:F19)</f>
        <v>136</v>
      </c>
      <c r="G20" s="5">
        <f>SUM(G8:G19)</f>
        <v>1125</v>
      </c>
      <c r="H20" s="5">
        <f>SUM(H8:H19)</f>
        <v>2512</v>
      </c>
      <c r="I20" s="5">
        <f>SUM(I8:I19)</f>
        <v>57</v>
      </c>
      <c r="J20" s="5">
        <f>SUM(J8:J19)</f>
        <v>1171</v>
      </c>
      <c r="K20" s="5">
        <f t="shared" si="0"/>
        <v>6434</v>
      </c>
      <c r="L20" s="5">
        <f>SUM(L8:L19)</f>
        <v>318</v>
      </c>
      <c r="M20" s="5">
        <f>SUM(M8:M19)</f>
        <v>1138</v>
      </c>
      <c r="N20" s="5">
        <f>SUM(N8:N19)</f>
        <v>1587</v>
      </c>
      <c r="O20" s="5">
        <f>SUM(O8:O19)</f>
        <v>199.39000000000001</v>
      </c>
    </row>
    <row r="21" spans="2:15" ht="13.5" thickBot="1" x14ac:dyDescent="0.25">
      <c r="B21" s="6" t="s">
        <v>37</v>
      </c>
      <c r="C21" s="7">
        <f>AVERAGE(C8:C19)</f>
        <v>153970.58333333334</v>
      </c>
      <c r="D21" s="7">
        <f t="shared" ref="D21:K21" si="1">AVERAGE(D8:D19)</f>
        <v>4998.083333333333</v>
      </c>
      <c r="E21" s="7">
        <f t="shared" si="1"/>
        <v>215.91666666666666</v>
      </c>
      <c r="F21" s="7">
        <f>AVERAGE(F8:F19)</f>
        <v>11.333333333333334</v>
      </c>
      <c r="G21" s="7">
        <f>AVERAGE(G8:G19)</f>
        <v>93.75</v>
      </c>
      <c r="H21" s="7">
        <f>AVERAGE(H8:H19)</f>
        <v>209.33333333333334</v>
      </c>
      <c r="I21" s="7">
        <f>AVERAGE(I8:I19)</f>
        <v>4.75</v>
      </c>
      <c r="J21" s="7">
        <f>AVERAGE(J8:J19)</f>
        <v>97.583333333333329</v>
      </c>
      <c r="K21" s="7">
        <f t="shared" si="1"/>
        <v>536.16666666666663</v>
      </c>
      <c r="L21" s="7">
        <f>AVERAGE(L8:L19)</f>
        <v>26.5</v>
      </c>
      <c r="M21" s="7">
        <f>AVERAGE(M8:M19)</f>
        <v>94.833333333333329</v>
      </c>
      <c r="N21" s="7">
        <f>AVERAGE(N8:N19)</f>
        <v>132.25</v>
      </c>
      <c r="O21" s="22">
        <f>AVERAGE(O8:O19)</f>
        <v>16.615833333333335</v>
      </c>
    </row>
    <row r="22" spans="2:15" ht="14.25" thickTop="1" thickBot="1" x14ac:dyDescent="0.25"/>
    <row r="23" spans="2:15" ht="13.5" thickTop="1" x14ac:dyDescent="0.2">
      <c r="B23" s="15" t="s">
        <v>6</v>
      </c>
      <c r="C23" s="16" t="s">
        <v>7</v>
      </c>
      <c r="D23" s="16" t="s">
        <v>7</v>
      </c>
      <c r="E23" s="16" t="s">
        <v>8</v>
      </c>
      <c r="F23" s="16" t="s">
        <v>9</v>
      </c>
      <c r="G23" s="16" t="s">
        <v>3</v>
      </c>
      <c r="H23" s="16" t="s">
        <v>10</v>
      </c>
      <c r="I23" s="16" t="s">
        <v>11</v>
      </c>
      <c r="J23" s="16" t="s">
        <v>4</v>
      </c>
      <c r="K23" s="16" t="s">
        <v>12</v>
      </c>
      <c r="L23" s="16" t="s">
        <v>13</v>
      </c>
      <c r="M23" s="16" t="s">
        <v>14</v>
      </c>
      <c r="N23" s="16" t="s">
        <v>15</v>
      </c>
      <c r="O23" s="17" t="s">
        <v>16</v>
      </c>
    </row>
    <row r="24" spans="2:15" ht="13.5" thickBot="1" x14ac:dyDescent="0.25">
      <c r="B24" s="11" t="s">
        <v>38</v>
      </c>
      <c r="C24" s="12" t="s">
        <v>17</v>
      </c>
      <c r="D24" s="13" t="s">
        <v>18</v>
      </c>
      <c r="E24" s="12" t="s">
        <v>19</v>
      </c>
      <c r="F24" s="12" t="s">
        <v>19</v>
      </c>
      <c r="G24" s="12" t="s">
        <v>20</v>
      </c>
      <c r="H24" s="12" t="s">
        <v>19</v>
      </c>
      <c r="I24" s="12" t="s">
        <v>19</v>
      </c>
      <c r="J24" s="12" t="s">
        <v>20</v>
      </c>
      <c r="K24" s="12" t="s">
        <v>19</v>
      </c>
      <c r="L24" s="12" t="s">
        <v>19</v>
      </c>
      <c r="M24" s="12" t="s">
        <v>20</v>
      </c>
      <c r="N24" s="12" t="s">
        <v>21</v>
      </c>
      <c r="O24" s="14" t="s">
        <v>22</v>
      </c>
    </row>
    <row r="25" spans="2:15" ht="13.5" thickTop="1" x14ac:dyDescent="0.2">
      <c r="B25" s="1" t="s">
        <v>24</v>
      </c>
      <c r="C25" s="2">
        <v>136213</v>
      </c>
      <c r="D25" s="2">
        <v>4394</v>
      </c>
      <c r="E25" s="2">
        <v>299</v>
      </c>
      <c r="F25" s="2">
        <v>17</v>
      </c>
      <c r="G25" s="2">
        <v>94</v>
      </c>
      <c r="H25" s="2">
        <v>215</v>
      </c>
      <c r="I25" s="2">
        <v>5</v>
      </c>
      <c r="J25" s="2">
        <v>98</v>
      </c>
      <c r="K25" s="2">
        <v>598</v>
      </c>
      <c r="L25" s="2">
        <v>24</v>
      </c>
      <c r="M25" s="2">
        <v>96</v>
      </c>
      <c r="N25" s="4">
        <v>114</v>
      </c>
      <c r="O25" s="3">
        <v>16.2</v>
      </c>
    </row>
    <row r="26" spans="2:15" x14ac:dyDescent="0.2">
      <c r="B26" s="1" t="s">
        <v>25</v>
      </c>
      <c r="C26" s="2">
        <v>114668</v>
      </c>
      <c r="D26" s="2">
        <v>4095</v>
      </c>
      <c r="E26" s="2">
        <v>231</v>
      </c>
      <c r="F26" s="2">
        <v>18</v>
      </c>
      <c r="G26" s="2">
        <v>91</v>
      </c>
      <c r="H26" s="2">
        <v>282</v>
      </c>
      <c r="I26" s="2">
        <v>5</v>
      </c>
      <c r="J26" s="2">
        <v>98</v>
      </c>
      <c r="K26" s="2">
        <v>525</v>
      </c>
      <c r="L26" s="2">
        <v>30</v>
      </c>
      <c r="M26" s="2">
        <v>94</v>
      </c>
      <c r="N26" s="3">
        <v>114</v>
      </c>
      <c r="O26" s="3">
        <v>16</v>
      </c>
    </row>
    <row r="27" spans="2:15" x14ac:dyDescent="0.2">
      <c r="B27" s="1" t="s">
        <v>26</v>
      </c>
      <c r="C27" s="2">
        <v>123413</v>
      </c>
      <c r="D27" s="2">
        <v>3981</v>
      </c>
      <c r="E27" s="2">
        <v>288</v>
      </c>
      <c r="F27" s="2">
        <v>14</v>
      </c>
      <c r="G27" s="2">
        <v>95</v>
      </c>
      <c r="H27" s="2">
        <v>189</v>
      </c>
      <c r="I27" s="2">
        <v>5</v>
      </c>
      <c r="J27" s="2">
        <v>97</v>
      </c>
      <c r="K27" s="2">
        <v>590</v>
      </c>
      <c r="L27" s="2">
        <v>31</v>
      </c>
      <c r="M27" s="2">
        <v>95</v>
      </c>
      <c r="N27" s="3">
        <v>111</v>
      </c>
      <c r="O27" s="3">
        <v>15.76</v>
      </c>
    </row>
    <row r="28" spans="2:15" x14ac:dyDescent="0.2">
      <c r="B28" s="1" t="s">
        <v>27</v>
      </c>
      <c r="C28" s="2">
        <v>135869</v>
      </c>
      <c r="D28" s="2">
        <v>4529</v>
      </c>
      <c r="E28" s="2">
        <v>260</v>
      </c>
      <c r="F28" s="2">
        <v>16</v>
      </c>
      <c r="G28" s="2">
        <v>93</v>
      </c>
      <c r="H28" s="2">
        <v>238</v>
      </c>
      <c r="I28" s="2">
        <v>5</v>
      </c>
      <c r="J28" s="2">
        <v>98</v>
      </c>
      <c r="K28" s="2">
        <v>521</v>
      </c>
      <c r="L28" s="2">
        <v>30</v>
      </c>
      <c r="M28" s="2">
        <v>94</v>
      </c>
      <c r="N28" s="3">
        <v>99</v>
      </c>
      <c r="O28" s="3">
        <v>16.8</v>
      </c>
    </row>
    <row r="29" spans="2:15" x14ac:dyDescent="0.2">
      <c r="B29" s="1" t="s">
        <v>28</v>
      </c>
      <c r="C29" s="2">
        <v>143983</v>
      </c>
      <c r="D29" s="2">
        <v>4645</v>
      </c>
      <c r="E29" s="2">
        <v>242</v>
      </c>
      <c r="F29" s="2">
        <v>15</v>
      </c>
      <c r="G29" s="2">
        <v>94</v>
      </c>
      <c r="H29" s="2">
        <v>332</v>
      </c>
      <c r="I29" s="2">
        <v>8</v>
      </c>
      <c r="J29" s="2">
        <v>98</v>
      </c>
      <c r="K29" s="2">
        <v>523</v>
      </c>
      <c r="L29" s="2">
        <v>28</v>
      </c>
      <c r="M29" s="2">
        <v>95</v>
      </c>
      <c r="N29" s="3">
        <v>137</v>
      </c>
      <c r="O29" s="3">
        <v>19.3</v>
      </c>
    </row>
    <row r="30" spans="2:15" x14ac:dyDescent="0.2">
      <c r="B30" s="1" t="s">
        <v>29</v>
      </c>
      <c r="C30" s="2">
        <v>127345</v>
      </c>
      <c r="D30" s="2">
        <v>4245</v>
      </c>
      <c r="E30" s="2">
        <v>290</v>
      </c>
      <c r="F30" s="2">
        <v>19</v>
      </c>
      <c r="G30" s="2">
        <v>94</v>
      </c>
      <c r="H30" s="2">
        <v>274</v>
      </c>
      <c r="I30" s="2">
        <v>7</v>
      </c>
      <c r="J30" s="2">
        <v>98</v>
      </c>
      <c r="K30" s="2">
        <v>595</v>
      </c>
      <c r="L30" s="2">
        <v>34</v>
      </c>
      <c r="M30" s="2">
        <v>94</v>
      </c>
      <c r="N30" s="3">
        <v>129</v>
      </c>
      <c r="O30" s="3">
        <v>18.5</v>
      </c>
    </row>
    <row r="31" spans="2:15" x14ac:dyDescent="0.2">
      <c r="B31" s="1" t="s">
        <v>30</v>
      </c>
      <c r="C31" s="2">
        <v>145206</v>
      </c>
      <c r="D31" s="2">
        <v>4684</v>
      </c>
      <c r="E31" s="2">
        <v>223</v>
      </c>
      <c r="F31" s="2">
        <v>18</v>
      </c>
      <c r="G31" s="2">
        <v>93</v>
      </c>
      <c r="H31" s="2">
        <v>198</v>
      </c>
      <c r="I31" s="2">
        <v>8</v>
      </c>
      <c r="J31" s="2">
        <v>96</v>
      </c>
      <c r="K31" s="2">
        <v>454</v>
      </c>
      <c r="L31" s="2">
        <v>24</v>
      </c>
      <c r="M31" s="2">
        <v>94</v>
      </c>
      <c r="N31" s="3">
        <v>135</v>
      </c>
      <c r="O31" s="3">
        <v>18.399999999999999</v>
      </c>
    </row>
    <row r="32" spans="2:15" x14ac:dyDescent="0.2">
      <c r="B32" s="1" t="s">
        <v>31</v>
      </c>
      <c r="C32" s="2">
        <v>144089</v>
      </c>
      <c r="D32" s="2">
        <v>4648</v>
      </c>
      <c r="E32" s="2">
        <v>167</v>
      </c>
      <c r="F32" s="2">
        <v>9</v>
      </c>
      <c r="G32" s="2">
        <v>94</v>
      </c>
      <c r="H32" s="2">
        <v>369</v>
      </c>
      <c r="I32" s="2">
        <v>8</v>
      </c>
      <c r="J32" s="2">
        <v>96</v>
      </c>
      <c r="K32" s="2">
        <v>167</v>
      </c>
      <c r="L32" s="2">
        <v>35</v>
      </c>
      <c r="M32" s="2">
        <v>89</v>
      </c>
      <c r="N32" s="3">
        <v>132</v>
      </c>
      <c r="O32" s="3">
        <v>17.5</v>
      </c>
    </row>
    <row r="33" spans="2:15" x14ac:dyDescent="0.2">
      <c r="B33" s="1" t="s">
        <v>32</v>
      </c>
      <c r="C33" s="2">
        <v>141791</v>
      </c>
      <c r="D33" s="2">
        <v>4726</v>
      </c>
      <c r="E33" s="2">
        <v>331</v>
      </c>
      <c r="F33" s="2">
        <v>11</v>
      </c>
      <c r="G33" s="2">
        <v>96</v>
      </c>
      <c r="H33" s="2">
        <v>290</v>
      </c>
      <c r="I33" s="2">
        <v>4</v>
      </c>
      <c r="J33" s="2">
        <v>99</v>
      </c>
      <c r="K33" s="2">
        <v>644</v>
      </c>
      <c r="L33" s="2">
        <v>12</v>
      </c>
      <c r="M33" s="2">
        <v>98</v>
      </c>
      <c r="N33" s="3">
        <v>112</v>
      </c>
      <c r="O33" s="3">
        <v>18</v>
      </c>
    </row>
    <row r="34" spans="2:15" x14ac:dyDescent="0.2">
      <c r="B34" s="1" t="s">
        <v>33</v>
      </c>
      <c r="C34" s="2">
        <v>147579</v>
      </c>
      <c r="D34" s="2">
        <v>4761</v>
      </c>
      <c r="E34" s="2">
        <v>196</v>
      </c>
      <c r="F34" s="2">
        <v>9</v>
      </c>
      <c r="G34" s="2">
        <v>93</v>
      </c>
      <c r="H34" s="2">
        <v>158</v>
      </c>
      <c r="I34" s="2">
        <v>4</v>
      </c>
      <c r="J34" s="2">
        <v>97</v>
      </c>
      <c r="K34" s="2">
        <v>410</v>
      </c>
      <c r="L34" s="2">
        <v>27</v>
      </c>
      <c r="M34" s="2">
        <v>93</v>
      </c>
      <c r="N34" s="3">
        <v>112</v>
      </c>
      <c r="O34" s="3">
        <v>17.8</v>
      </c>
    </row>
    <row r="35" spans="2:15" x14ac:dyDescent="0.2">
      <c r="B35" s="18" t="s">
        <v>34</v>
      </c>
      <c r="C35" s="2">
        <v>145661</v>
      </c>
      <c r="D35" s="2">
        <v>4855</v>
      </c>
      <c r="E35" s="2">
        <v>195</v>
      </c>
      <c r="F35" s="2">
        <v>14</v>
      </c>
      <c r="G35" s="2">
        <v>92</v>
      </c>
      <c r="H35" s="2">
        <v>183</v>
      </c>
      <c r="I35" s="2">
        <v>5</v>
      </c>
      <c r="J35" s="2">
        <v>97.26</v>
      </c>
      <c r="K35" s="2">
        <v>482</v>
      </c>
      <c r="L35" s="2">
        <v>35</v>
      </c>
      <c r="M35" s="2">
        <v>92.73</v>
      </c>
      <c r="N35" s="3">
        <v>82</v>
      </c>
      <c r="O35" s="3">
        <v>19</v>
      </c>
    </row>
    <row r="36" spans="2:15" ht="13.5" thickBot="1" x14ac:dyDescent="0.25">
      <c r="B36" s="20" t="s">
        <v>35</v>
      </c>
      <c r="C36" s="2">
        <v>140231</v>
      </c>
      <c r="D36" s="2">
        <v>4524</v>
      </c>
      <c r="E36" s="2">
        <v>220</v>
      </c>
      <c r="F36" s="2">
        <v>7</v>
      </c>
      <c r="G36" s="2">
        <v>97</v>
      </c>
      <c r="H36" s="2">
        <v>227</v>
      </c>
      <c r="I36" s="2">
        <v>5</v>
      </c>
      <c r="J36" s="2">
        <v>98</v>
      </c>
      <c r="K36" s="2">
        <v>600</v>
      </c>
      <c r="L36" s="2">
        <v>33</v>
      </c>
      <c r="M36" s="2">
        <v>94</v>
      </c>
      <c r="N36" s="3">
        <v>67</v>
      </c>
      <c r="O36" s="3">
        <v>17.899999999999999</v>
      </c>
    </row>
    <row r="37" spans="2:15" ht="13.5" thickTop="1" x14ac:dyDescent="0.2">
      <c r="B37" s="19" t="s">
        <v>39</v>
      </c>
      <c r="C37" s="5">
        <f t="shared" ref="C37:K37" si="2">SUM(C25:C36)</f>
        <v>1646048</v>
      </c>
      <c r="D37" s="5">
        <f t="shared" si="2"/>
        <v>54087</v>
      </c>
      <c r="E37" s="5">
        <f t="shared" si="2"/>
        <v>2942</v>
      </c>
      <c r="F37" s="5">
        <f>SUM(F25:F36)</f>
        <v>167</v>
      </c>
      <c r="G37" s="5">
        <f>SUM(G25:G36)</f>
        <v>1126</v>
      </c>
      <c r="H37" s="5">
        <f>SUM(H25:H36)</f>
        <v>2955</v>
      </c>
      <c r="I37" s="5">
        <f>SUM(I25:I36)</f>
        <v>69</v>
      </c>
      <c r="J37" s="5">
        <f>SUM(J25:J36)</f>
        <v>1170.26</v>
      </c>
      <c r="K37" s="5">
        <f t="shared" si="2"/>
        <v>6109</v>
      </c>
      <c r="L37" s="5">
        <f>SUM(L25:L36)</f>
        <v>343</v>
      </c>
      <c r="M37" s="5">
        <f>SUM(M25:M36)</f>
        <v>1128.73</v>
      </c>
      <c r="N37" s="5">
        <f t="shared" ref="N37:O37" si="3">SUM(N25:N36)</f>
        <v>1344</v>
      </c>
      <c r="O37" s="5">
        <f t="shared" si="3"/>
        <v>211.16000000000003</v>
      </c>
    </row>
    <row r="38" spans="2:15" ht="13.5" thickBot="1" x14ac:dyDescent="0.25">
      <c r="B38" s="6" t="s">
        <v>40</v>
      </c>
      <c r="C38" s="7">
        <f>AVERAGE(C25:C36)</f>
        <v>137170.66666666666</v>
      </c>
      <c r="D38" s="7">
        <f t="shared" ref="D38:K38" si="4">AVERAGE(D25:D36)</f>
        <v>4507.25</v>
      </c>
      <c r="E38" s="7">
        <f t="shared" si="4"/>
        <v>245.16666666666666</v>
      </c>
      <c r="F38" s="7">
        <f>AVERAGE(F25:F36)</f>
        <v>13.916666666666666</v>
      </c>
      <c r="G38" s="7">
        <f>AVERAGE(G25:G36)</f>
        <v>93.833333333333329</v>
      </c>
      <c r="H38" s="7">
        <f>AVERAGE(H25:H36)</f>
        <v>246.25</v>
      </c>
      <c r="I38" s="7">
        <f>AVERAGE(I25:I36)</f>
        <v>5.75</v>
      </c>
      <c r="J38" s="7">
        <f>AVERAGE(J25:J36)</f>
        <v>97.521666666666661</v>
      </c>
      <c r="K38" s="7">
        <f t="shared" si="4"/>
        <v>509.08333333333331</v>
      </c>
      <c r="L38" s="7">
        <f t="shared" ref="L38:O38" si="5">AVERAGE(L25:L36)</f>
        <v>28.583333333333332</v>
      </c>
      <c r="M38" s="7">
        <f t="shared" si="5"/>
        <v>94.060833333333335</v>
      </c>
      <c r="N38" s="7">
        <f t="shared" si="5"/>
        <v>112</v>
      </c>
      <c r="O38" s="7">
        <f t="shared" si="5"/>
        <v>17.596666666666668</v>
      </c>
    </row>
    <row r="39" spans="2:15" ht="13.5" thickTop="1" x14ac:dyDescent="0.2"/>
    <row r="41" spans="2:15" ht="13.5" thickBot="1" x14ac:dyDescent="0.25"/>
    <row r="42" spans="2:15" ht="13.5" thickTop="1" x14ac:dyDescent="0.2">
      <c r="B42" s="15" t="s">
        <v>6</v>
      </c>
      <c r="C42" s="16" t="s">
        <v>7</v>
      </c>
      <c r="D42" s="16" t="s">
        <v>7</v>
      </c>
      <c r="E42" s="16" t="s">
        <v>8</v>
      </c>
      <c r="F42" s="16" t="s">
        <v>9</v>
      </c>
      <c r="G42" s="16" t="s">
        <v>3</v>
      </c>
      <c r="H42" s="16" t="s">
        <v>10</v>
      </c>
      <c r="I42" s="16" t="s">
        <v>11</v>
      </c>
      <c r="J42" s="16" t="s">
        <v>4</v>
      </c>
      <c r="K42" s="16" t="s">
        <v>12</v>
      </c>
      <c r="L42" s="16" t="s">
        <v>13</v>
      </c>
      <c r="M42" s="16" t="s">
        <v>14</v>
      </c>
      <c r="N42" s="16" t="s">
        <v>15</v>
      </c>
      <c r="O42" s="17" t="s">
        <v>16</v>
      </c>
    </row>
    <row r="43" spans="2:15" ht="13.5" thickBot="1" x14ac:dyDescent="0.25">
      <c r="B43" s="11" t="s">
        <v>41</v>
      </c>
      <c r="C43" s="12" t="s">
        <v>17</v>
      </c>
      <c r="D43" s="13" t="s">
        <v>18</v>
      </c>
      <c r="E43" s="12" t="s">
        <v>19</v>
      </c>
      <c r="F43" s="12" t="s">
        <v>19</v>
      </c>
      <c r="G43" s="12" t="s">
        <v>20</v>
      </c>
      <c r="H43" s="12" t="s">
        <v>19</v>
      </c>
      <c r="I43" s="12" t="s">
        <v>19</v>
      </c>
      <c r="J43" s="12" t="s">
        <v>20</v>
      </c>
      <c r="K43" s="12" t="s">
        <v>19</v>
      </c>
      <c r="L43" s="12" t="s">
        <v>19</v>
      </c>
      <c r="M43" s="12" t="s">
        <v>20</v>
      </c>
      <c r="N43" s="12" t="s">
        <v>21</v>
      </c>
      <c r="O43" s="14" t="s">
        <v>22</v>
      </c>
    </row>
    <row r="44" spans="2:15" ht="13.5" thickTop="1" x14ac:dyDescent="0.2">
      <c r="B44" s="1" t="s">
        <v>24</v>
      </c>
      <c r="C44" s="2">
        <v>135488</v>
      </c>
      <c r="D44" s="2">
        <v>4371</v>
      </c>
      <c r="E44" s="2">
        <v>266</v>
      </c>
      <c r="F44" s="2">
        <v>11</v>
      </c>
      <c r="G44" s="2">
        <v>96</v>
      </c>
      <c r="H44" s="2">
        <v>286</v>
      </c>
      <c r="I44" s="2">
        <v>7</v>
      </c>
      <c r="J44" s="2">
        <v>98</v>
      </c>
      <c r="K44" s="2">
        <v>691</v>
      </c>
      <c r="L44" s="2">
        <v>30</v>
      </c>
      <c r="M44" s="2">
        <v>96</v>
      </c>
      <c r="N44" s="4">
        <v>91</v>
      </c>
      <c r="O44" s="3">
        <v>18</v>
      </c>
    </row>
    <row r="45" spans="2:15" x14ac:dyDescent="0.2">
      <c r="B45" s="1" t="s">
        <v>25</v>
      </c>
      <c r="C45" s="2">
        <v>118035</v>
      </c>
      <c r="D45" s="2">
        <v>4216</v>
      </c>
      <c r="E45" s="2">
        <v>322</v>
      </c>
      <c r="F45" s="2">
        <v>24</v>
      </c>
      <c r="G45" s="2">
        <v>92</v>
      </c>
      <c r="H45" s="2">
        <v>315</v>
      </c>
      <c r="I45" s="2">
        <v>7</v>
      </c>
      <c r="J45" s="2">
        <v>98</v>
      </c>
      <c r="K45" s="2">
        <v>686</v>
      </c>
      <c r="L45" s="2">
        <v>45</v>
      </c>
      <c r="M45" s="2">
        <v>93</v>
      </c>
      <c r="N45" s="3">
        <v>86</v>
      </c>
      <c r="O45" s="3">
        <v>18</v>
      </c>
    </row>
    <row r="46" spans="2:15" x14ac:dyDescent="0.2">
      <c r="B46" s="1" t="s">
        <v>26</v>
      </c>
      <c r="C46" s="2">
        <v>121249</v>
      </c>
      <c r="D46" s="2">
        <v>3911</v>
      </c>
      <c r="E46" s="2">
        <v>355</v>
      </c>
      <c r="F46" s="2">
        <v>26</v>
      </c>
      <c r="G46" s="2">
        <v>92</v>
      </c>
      <c r="H46" s="2">
        <v>314</v>
      </c>
      <c r="I46" s="2">
        <v>7</v>
      </c>
      <c r="J46" s="2">
        <v>98</v>
      </c>
      <c r="K46" s="2">
        <v>733</v>
      </c>
      <c r="L46" s="2">
        <v>45</v>
      </c>
      <c r="M46" s="2">
        <v>94</v>
      </c>
      <c r="N46" s="3">
        <v>106</v>
      </c>
      <c r="O46" s="3">
        <v>17.899999999999999</v>
      </c>
    </row>
    <row r="47" spans="2:15" x14ac:dyDescent="0.2">
      <c r="B47" s="1" t="s">
        <v>27</v>
      </c>
      <c r="C47" s="2">
        <v>131307</v>
      </c>
      <c r="D47" s="2">
        <v>4377</v>
      </c>
      <c r="E47" s="2">
        <v>322</v>
      </c>
      <c r="F47" s="2">
        <v>18</v>
      </c>
      <c r="G47" s="2">
        <v>95</v>
      </c>
      <c r="H47" s="2">
        <v>361</v>
      </c>
      <c r="I47" s="2">
        <v>5</v>
      </c>
      <c r="J47" s="2">
        <v>99</v>
      </c>
      <c r="K47" s="2">
        <v>783</v>
      </c>
      <c r="L47" s="2">
        <v>32</v>
      </c>
      <c r="M47" s="2">
        <v>96</v>
      </c>
      <c r="N47" s="3">
        <v>246</v>
      </c>
      <c r="O47" s="3">
        <v>17.899999999999999</v>
      </c>
    </row>
    <row r="48" spans="2:15" x14ac:dyDescent="0.2">
      <c r="B48" s="1" t="s">
        <v>28</v>
      </c>
      <c r="C48" s="2">
        <v>330605</v>
      </c>
      <c r="D48" s="2">
        <v>10665</v>
      </c>
      <c r="E48" s="2">
        <v>206</v>
      </c>
      <c r="F48" s="2">
        <v>15</v>
      </c>
      <c r="G48" s="2">
        <v>92</v>
      </c>
      <c r="H48" s="2">
        <v>196</v>
      </c>
      <c r="I48" s="2">
        <v>4</v>
      </c>
      <c r="J48" s="2">
        <v>98</v>
      </c>
      <c r="K48" s="2">
        <v>453</v>
      </c>
      <c r="L48" s="2">
        <v>47</v>
      </c>
      <c r="M48" s="2">
        <v>90</v>
      </c>
      <c r="N48" s="3">
        <v>248</v>
      </c>
      <c r="O48" s="3">
        <v>18.3</v>
      </c>
    </row>
    <row r="49" spans="2:26" x14ac:dyDescent="0.2">
      <c r="B49" s="1" t="s">
        <v>29</v>
      </c>
      <c r="C49" s="2">
        <v>276127</v>
      </c>
      <c r="D49" s="2">
        <v>9204</v>
      </c>
      <c r="E49" s="2">
        <v>232</v>
      </c>
      <c r="F49" s="2">
        <v>8</v>
      </c>
      <c r="G49" s="2">
        <v>96</v>
      </c>
      <c r="H49" s="2">
        <v>234</v>
      </c>
      <c r="I49" s="2">
        <v>8</v>
      </c>
      <c r="J49" s="2">
        <v>96</v>
      </c>
      <c r="K49" s="2">
        <v>506</v>
      </c>
      <c r="L49" s="2">
        <v>54</v>
      </c>
      <c r="M49" s="2">
        <v>86</v>
      </c>
      <c r="N49" s="3">
        <v>177</v>
      </c>
      <c r="O49" s="3">
        <v>18</v>
      </c>
    </row>
    <row r="50" spans="2:26" x14ac:dyDescent="0.2">
      <c r="B50" s="1" t="s">
        <v>30</v>
      </c>
      <c r="C50" s="2">
        <v>164086</v>
      </c>
      <c r="D50" s="2">
        <v>5293</v>
      </c>
      <c r="E50" s="2">
        <v>320</v>
      </c>
      <c r="F50" s="2">
        <v>6</v>
      </c>
      <c r="G50" s="2">
        <v>98</v>
      </c>
      <c r="H50" s="2">
        <v>340</v>
      </c>
      <c r="I50" s="2">
        <v>3</v>
      </c>
      <c r="J50" s="2">
        <v>99</v>
      </c>
      <c r="K50" s="2">
        <v>781</v>
      </c>
      <c r="L50" s="2">
        <v>41</v>
      </c>
      <c r="M50" s="2">
        <v>94</v>
      </c>
      <c r="N50" s="3">
        <v>180</v>
      </c>
      <c r="O50" s="3">
        <v>18</v>
      </c>
    </row>
    <row r="51" spans="2:26" x14ac:dyDescent="0.2">
      <c r="B51" s="1" t="s">
        <v>31</v>
      </c>
      <c r="C51" s="2">
        <v>149296</v>
      </c>
      <c r="D51" s="2">
        <v>4816</v>
      </c>
      <c r="E51" s="2">
        <v>254</v>
      </c>
      <c r="F51" s="2">
        <v>8</v>
      </c>
      <c r="G51" s="2">
        <v>96</v>
      </c>
      <c r="H51" s="2">
        <v>305</v>
      </c>
      <c r="I51" s="2">
        <v>8</v>
      </c>
      <c r="J51" s="2">
        <v>97</v>
      </c>
      <c r="K51" s="2">
        <v>607</v>
      </c>
      <c r="L51" s="2">
        <v>57</v>
      </c>
      <c r="M51" s="2">
        <v>90</v>
      </c>
      <c r="N51" s="3">
        <v>159</v>
      </c>
      <c r="O51" s="3">
        <v>18.100000000000001</v>
      </c>
    </row>
    <row r="52" spans="2:26" x14ac:dyDescent="0.2">
      <c r="B52" s="1" t="s">
        <v>32</v>
      </c>
      <c r="C52" s="2">
        <v>147257</v>
      </c>
      <c r="D52" s="2">
        <v>4909</v>
      </c>
      <c r="E52" s="2">
        <v>322</v>
      </c>
      <c r="F52" s="2">
        <v>10</v>
      </c>
      <c r="G52" s="2">
        <v>97</v>
      </c>
      <c r="H52" s="2">
        <v>220</v>
      </c>
      <c r="I52" s="2">
        <v>6</v>
      </c>
      <c r="J52" s="2">
        <v>97</v>
      </c>
      <c r="K52" s="2">
        <v>448</v>
      </c>
      <c r="L52" s="2">
        <v>33</v>
      </c>
      <c r="M52" s="2">
        <v>92</v>
      </c>
      <c r="N52" s="3">
        <v>174</v>
      </c>
      <c r="O52" s="3">
        <v>18.100000000000001</v>
      </c>
    </row>
    <row r="53" spans="2:26" x14ac:dyDescent="0.2">
      <c r="B53" s="1" t="s">
        <v>33</v>
      </c>
      <c r="C53" s="2">
        <v>144260</v>
      </c>
      <c r="D53" s="2">
        <v>4654</v>
      </c>
      <c r="E53" s="2">
        <v>242</v>
      </c>
      <c r="F53" s="2">
        <v>12</v>
      </c>
      <c r="G53" s="2">
        <v>94</v>
      </c>
      <c r="H53" s="2">
        <v>261</v>
      </c>
      <c r="I53" s="2">
        <v>6</v>
      </c>
      <c r="J53" s="2">
        <v>98</v>
      </c>
      <c r="K53" s="2">
        <v>665</v>
      </c>
      <c r="L53" s="2">
        <v>26</v>
      </c>
      <c r="M53" s="2">
        <v>96</v>
      </c>
      <c r="N53" s="3">
        <v>171</v>
      </c>
      <c r="O53" s="3">
        <v>18</v>
      </c>
    </row>
    <row r="54" spans="2:26" x14ac:dyDescent="0.2">
      <c r="B54" s="18" t="s">
        <v>34</v>
      </c>
      <c r="C54" s="2">
        <v>126782</v>
      </c>
      <c r="D54" s="2">
        <v>4226</v>
      </c>
      <c r="E54" s="2">
        <v>287</v>
      </c>
      <c r="F54" s="2">
        <v>12</v>
      </c>
      <c r="G54" s="2">
        <v>96</v>
      </c>
      <c r="H54" s="2">
        <v>279</v>
      </c>
      <c r="I54" s="2">
        <v>8</v>
      </c>
      <c r="J54" s="2">
        <v>97</v>
      </c>
      <c r="K54" s="2">
        <v>642</v>
      </c>
      <c r="L54" s="2">
        <v>47</v>
      </c>
      <c r="M54" s="2">
        <v>93</v>
      </c>
      <c r="N54" s="3">
        <v>188</v>
      </c>
      <c r="O54" s="3">
        <v>18.2</v>
      </c>
    </row>
    <row r="55" spans="2:26" ht="13.5" thickBot="1" x14ac:dyDescent="0.25">
      <c r="B55" s="20" t="s">
        <v>35</v>
      </c>
      <c r="C55" s="2">
        <v>131291</v>
      </c>
      <c r="D55" s="2">
        <v>4235</v>
      </c>
      <c r="E55" s="2">
        <v>307</v>
      </c>
      <c r="F55" s="2">
        <v>10</v>
      </c>
      <c r="G55" s="2">
        <v>97</v>
      </c>
      <c r="H55" s="2">
        <v>300</v>
      </c>
      <c r="I55" s="2">
        <v>6</v>
      </c>
      <c r="J55" s="2">
        <v>98</v>
      </c>
      <c r="K55" s="2">
        <v>774</v>
      </c>
      <c r="L55" s="2">
        <v>36</v>
      </c>
      <c r="M55" s="2">
        <v>95</v>
      </c>
      <c r="N55" s="3">
        <v>125</v>
      </c>
      <c r="O55" s="3">
        <v>18.2</v>
      </c>
    </row>
    <row r="56" spans="2:26" ht="13.5" thickTop="1" x14ac:dyDescent="0.2">
      <c r="B56" s="19" t="s">
        <v>42</v>
      </c>
      <c r="C56" s="5">
        <f t="shared" ref="C56:K56" si="6">SUM(C44:C55)</f>
        <v>1975783</v>
      </c>
      <c r="D56" s="5">
        <f t="shared" si="6"/>
        <v>64877</v>
      </c>
      <c r="E56" s="5">
        <f t="shared" si="6"/>
        <v>3435</v>
      </c>
      <c r="F56" s="5">
        <f>SUM(F44:F55)</f>
        <v>160</v>
      </c>
      <c r="G56" s="5">
        <f>SUM(G44:G55)</f>
        <v>1141</v>
      </c>
      <c r="H56" s="5">
        <f>SUM(H44:H55)</f>
        <v>3411</v>
      </c>
      <c r="I56" s="5">
        <f>SUM(I44:I55)</f>
        <v>75</v>
      </c>
      <c r="J56" s="5">
        <f>SUM(J44:J55)</f>
        <v>1173</v>
      </c>
      <c r="K56" s="5">
        <f t="shared" si="6"/>
        <v>7769</v>
      </c>
      <c r="L56" s="5">
        <f>SUM(L44:L55)</f>
        <v>493</v>
      </c>
      <c r="M56" s="5">
        <f>SUM(M44:M55)</f>
        <v>1115</v>
      </c>
      <c r="N56" s="5">
        <f t="shared" ref="N56:O56" si="7">SUM(N44:N55)</f>
        <v>1951</v>
      </c>
      <c r="O56" s="5">
        <f t="shared" si="7"/>
        <v>216.69999999999996</v>
      </c>
    </row>
    <row r="57" spans="2:26" ht="13.5" thickBot="1" x14ac:dyDescent="0.25">
      <c r="B57" s="6" t="s">
        <v>43</v>
      </c>
      <c r="C57" s="7">
        <f>AVERAGE(C44:C55)</f>
        <v>164648.58333333334</v>
      </c>
      <c r="D57" s="7">
        <f t="shared" ref="D57:K57" si="8">AVERAGE(D44:D55)</f>
        <v>5406.416666666667</v>
      </c>
      <c r="E57" s="7">
        <f t="shared" si="8"/>
        <v>286.25</v>
      </c>
      <c r="F57" s="7">
        <f>AVERAGE(F44:F55)</f>
        <v>13.333333333333334</v>
      </c>
      <c r="G57" s="7">
        <f>AVERAGE(G44:G55)</f>
        <v>95.083333333333329</v>
      </c>
      <c r="H57" s="7">
        <f>AVERAGE(H44:H55)</f>
        <v>284.25</v>
      </c>
      <c r="I57" s="7">
        <f>AVERAGE(I44:I55)</f>
        <v>6.25</v>
      </c>
      <c r="J57" s="7">
        <f>AVERAGE(J44:J55)</f>
        <v>97.75</v>
      </c>
      <c r="K57" s="7">
        <f t="shared" si="8"/>
        <v>647.41666666666663</v>
      </c>
      <c r="L57" s="7">
        <f t="shared" ref="L57:O57" si="9">AVERAGE(L44:L55)</f>
        <v>41.083333333333336</v>
      </c>
      <c r="M57" s="7">
        <f t="shared" si="9"/>
        <v>92.916666666666671</v>
      </c>
      <c r="N57" s="7">
        <f t="shared" si="9"/>
        <v>162.58333333333334</v>
      </c>
      <c r="O57" s="7">
        <f t="shared" si="9"/>
        <v>18.05833333333333</v>
      </c>
    </row>
    <row r="58" spans="2:26" ht="13.5" thickTop="1" x14ac:dyDescent="0.2"/>
    <row r="60" spans="2:26" ht="13.5" thickBot="1" x14ac:dyDescent="0.25"/>
    <row r="61" spans="2:26" ht="13.5" thickTop="1" x14ac:dyDescent="0.2">
      <c r="B61" s="15" t="s">
        <v>6</v>
      </c>
      <c r="C61" s="16" t="s">
        <v>7</v>
      </c>
      <c r="D61" s="16" t="s">
        <v>7</v>
      </c>
      <c r="E61" s="16" t="s">
        <v>8</v>
      </c>
      <c r="F61" s="16" t="s">
        <v>9</v>
      </c>
      <c r="G61" s="23" t="s">
        <v>3</v>
      </c>
      <c r="H61" s="16" t="s">
        <v>10</v>
      </c>
      <c r="I61" s="16" t="s">
        <v>11</v>
      </c>
      <c r="J61" s="23" t="s">
        <v>4</v>
      </c>
      <c r="K61" s="16" t="s">
        <v>12</v>
      </c>
      <c r="L61" s="16" t="s">
        <v>13</v>
      </c>
      <c r="M61" s="23" t="s">
        <v>14</v>
      </c>
      <c r="N61" s="16" t="s">
        <v>15</v>
      </c>
      <c r="O61" s="17" t="s">
        <v>16</v>
      </c>
      <c r="V61" s="49" t="s">
        <v>44</v>
      </c>
      <c r="W61" s="50" t="s">
        <v>45</v>
      </c>
      <c r="X61" s="51" t="s">
        <v>46</v>
      </c>
      <c r="Y61" s="52" t="s">
        <v>44</v>
      </c>
      <c r="Z61" s="51" t="s">
        <v>44</v>
      </c>
    </row>
    <row r="62" spans="2:26" ht="13.5" thickBot="1" x14ac:dyDescent="0.25">
      <c r="B62" s="11" t="s">
        <v>47</v>
      </c>
      <c r="C62" s="12" t="s">
        <v>17</v>
      </c>
      <c r="D62" s="13" t="s">
        <v>18</v>
      </c>
      <c r="E62" s="12" t="s">
        <v>19</v>
      </c>
      <c r="F62" s="12" t="s">
        <v>19</v>
      </c>
      <c r="G62" s="24" t="s">
        <v>20</v>
      </c>
      <c r="H62" s="12" t="s">
        <v>19</v>
      </c>
      <c r="I62" s="12" t="s">
        <v>19</v>
      </c>
      <c r="J62" s="24" t="s">
        <v>20</v>
      </c>
      <c r="K62" s="12" t="s">
        <v>19</v>
      </c>
      <c r="L62" s="12" t="s">
        <v>19</v>
      </c>
      <c r="M62" s="24" t="s">
        <v>20</v>
      </c>
      <c r="N62" s="12" t="s">
        <v>21</v>
      </c>
      <c r="O62" s="14" t="s">
        <v>22</v>
      </c>
      <c r="V62" s="53" t="s">
        <v>7</v>
      </c>
      <c r="W62" s="54" t="s">
        <v>48</v>
      </c>
      <c r="X62" s="55" t="s">
        <v>49</v>
      </c>
      <c r="Y62" s="56" t="s">
        <v>50</v>
      </c>
      <c r="Z62" s="55" t="s">
        <v>51</v>
      </c>
    </row>
    <row r="63" spans="2:26" ht="13.5" thickTop="1" x14ac:dyDescent="0.2">
      <c r="B63" s="1" t="s">
        <v>24</v>
      </c>
      <c r="C63" s="2">
        <v>123036</v>
      </c>
      <c r="D63" s="2">
        <v>3969</v>
      </c>
      <c r="E63" s="2">
        <v>303</v>
      </c>
      <c r="F63" s="2">
        <v>12</v>
      </c>
      <c r="G63" s="2">
        <v>96</v>
      </c>
      <c r="H63" s="2">
        <v>334</v>
      </c>
      <c r="I63" s="2">
        <v>7</v>
      </c>
      <c r="J63" s="2">
        <v>98</v>
      </c>
      <c r="K63" s="2">
        <v>804</v>
      </c>
      <c r="L63" s="2">
        <v>52</v>
      </c>
      <c r="M63" s="2">
        <v>94</v>
      </c>
      <c r="N63" s="4">
        <v>165</v>
      </c>
      <c r="O63" s="3">
        <v>17.899999999999999</v>
      </c>
      <c r="V63" s="57">
        <f t="shared" ref="V63:V74" si="10">D63/$D$2</f>
        <v>0.72163636363636363</v>
      </c>
      <c r="W63" s="58">
        <f t="shared" ref="W63:W74" si="11">(D63*E63)/1000</f>
        <v>1202.607</v>
      </c>
      <c r="X63" s="59">
        <f>(W63)/$F$3</f>
        <v>0.72885272727272721</v>
      </c>
      <c r="Y63" s="60">
        <f t="shared" ref="Y63:Y74" si="12">(D63*H63)/1000</f>
        <v>1325.646</v>
      </c>
      <c r="Z63" s="59">
        <f>(Y63)/$H$3</f>
        <v>0.80342181818181813</v>
      </c>
    </row>
    <row r="64" spans="2:26" x14ac:dyDescent="0.2">
      <c r="B64" s="1" t="s">
        <v>25</v>
      </c>
      <c r="C64" s="2">
        <v>121810</v>
      </c>
      <c r="D64" s="2">
        <v>4350</v>
      </c>
      <c r="E64" s="2">
        <v>281</v>
      </c>
      <c r="F64" s="2">
        <v>11</v>
      </c>
      <c r="G64" s="2">
        <v>96</v>
      </c>
      <c r="H64" s="2">
        <v>288</v>
      </c>
      <c r="I64" s="2">
        <v>7</v>
      </c>
      <c r="J64" s="2">
        <v>98</v>
      </c>
      <c r="K64" s="2">
        <v>753</v>
      </c>
      <c r="L64" s="2">
        <v>62</v>
      </c>
      <c r="M64" s="2">
        <v>92</v>
      </c>
      <c r="N64" s="3">
        <v>249</v>
      </c>
      <c r="O64" s="3">
        <v>18.3</v>
      </c>
      <c r="V64" s="57">
        <f t="shared" si="10"/>
        <v>0.79090909090909089</v>
      </c>
      <c r="W64" s="58">
        <f t="shared" si="11"/>
        <v>1222.3499999999999</v>
      </c>
      <c r="X64" s="59">
        <f t="shared" ref="X64:X76" si="13">(W64)/$F$3</f>
        <v>0.74081818181818171</v>
      </c>
      <c r="Y64" s="60">
        <f t="shared" si="12"/>
        <v>1252.8</v>
      </c>
      <c r="Z64" s="59">
        <f t="shared" ref="Z64:Z76" si="14">(Y64)/$H$3</f>
        <v>0.75927272727272721</v>
      </c>
    </row>
    <row r="65" spans="2:26" x14ac:dyDescent="0.2">
      <c r="B65" s="1" t="s">
        <v>26</v>
      </c>
      <c r="C65" s="2">
        <v>125553</v>
      </c>
      <c r="D65" s="2">
        <v>4050</v>
      </c>
      <c r="E65" s="2">
        <v>343</v>
      </c>
      <c r="F65" s="2">
        <v>15</v>
      </c>
      <c r="G65" s="2">
        <v>96</v>
      </c>
      <c r="H65" s="2">
        <v>345</v>
      </c>
      <c r="I65" s="2">
        <v>12</v>
      </c>
      <c r="J65" s="2">
        <v>96</v>
      </c>
      <c r="K65" s="2">
        <v>823</v>
      </c>
      <c r="L65" s="2">
        <v>81</v>
      </c>
      <c r="M65" s="2">
        <v>90</v>
      </c>
      <c r="N65" s="3">
        <v>9</v>
      </c>
      <c r="O65" s="3">
        <v>18.3</v>
      </c>
      <c r="V65" s="57">
        <f t="shared" si="10"/>
        <v>0.73636363636363633</v>
      </c>
      <c r="W65" s="58">
        <f t="shared" si="11"/>
        <v>1389.15</v>
      </c>
      <c r="X65" s="59">
        <f t="shared" si="13"/>
        <v>0.84190909090909094</v>
      </c>
      <c r="Y65" s="60">
        <f t="shared" si="12"/>
        <v>1397.25</v>
      </c>
      <c r="Z65" s="59">
        <f t="shared" si="14"/>
        <v>0.8468181818181818</v>
      </c>
    </row>
    <row r="66" spans="2:26" x14ac:dyDescent="0.2">
      <c r="B66" s="1" t="s">
        <v>27</v>
      </c>
      <c r="C66" s="2">
        <v>130841</v>
      </c>
      <c r="D66" s="2">
        <v>4361</v>
      </c>
      <c r="E66" s="2">
        <v>294</v>
      </c>
      <c r="F66" s="2">
        <v>13</v>
      </c>
      <c r="G66" s="2">
        <v>95</v>
      </c>
      <c r="H66" s="2">
        <v>263</v>
      </c>
      <c r="I66" s="2">
        <v>11</v>
      </c>
      <c r="J66" s="2">
        <v>96</v>
      </c>
      <c r="K66" s="2">
        <v>709</v>
      </c>
      <c r="L66" s="2">
        <v>62</v>
      </c>
      <c r="M66" s="2">
        <v>91</v>
      </c>
      <c r="N66" s="3">
        <v>195</v>
      </c>
      <c r="O66" s="3">
        <v>18.399999999999999</v>
      </c>
      <c r="V66" s="57">
        <f t="shared" si="10"/>
        <v>0.7929090909090909</v>
      </c>
      <c r="W66" s="58">
        <f t="shared" si="11"/>
        <v>1282.134</v>
      </c>
      <c r="X66" s="59">
        <f t="shared" si="13"/>
        <v>0.77705090909090913</v>
      </c>
      <c r="Y66" s="60">
        <f t="shared" si="12"/>
        <v>1146.943</v>
      </c>
      <c r="Z66" s="59">
        <f t="shared" si="14"/>
        <v>0.69511696969696968</v>
      </c>
    </row>
    <row r="67" spans="2:26" x14ac:dyDescent="0.2">
      <c r="B67" s="1" t="s">
        <v>28</v>
      </c>
      <c r="C67" s="2">
        <v>231024</v>
      </c>
      <c r="D67" s="2">
        <v>7452</v>
      </c>
      <c r="E67" s="2">
        <v>192</v>
      </c>
      <c r="F67" s="2">
        <v>9</v>
      </c>
      <c r="G67" s="2">
        <v>96</v>
      </c>
      <c r="H67" s="2">
        <v>185</v>
      </c>
      <c r="I67" s="2">
        <v>10</v>
      </c>
      <c r="J67" s="2">
        <v>96</v>
      </c>
      <c r="K67" s="2">
        <v>503</v>
      </c>
      <c r="L67" s="2">
        <v>30</v>
      </c>
      <c r="M67" s="2">
        <v>93</v>
      </c>
      <c r="N67" s="3">
        <v>229.4</v>
      </c>
      <c r="O67" s="3">
        <v>18.2</v>
      </c>
      <c r="V67" s="57">
        <f t="shared" si="10"/>
        <v>1.3549090909090908</v>
      </c>
      <c r="W67" s="58">
        <f t="shared" si="11"/>
        <v>1430.7840000000001</v>
      </c>
      <c r="X67" s="59">
        <f t="shared" si="13"/>
        <v>0.86714181818181824</v>
      </c>
      <c r="Y67" s="60">
        <f t="shared" si="12"/>
        <v>1378.62</v>
      </c>
      <c r="Z67" s="59">
        <f t="shared" si="14"/>
        <v>0.83552727272727267</v>
      </c>
    </row>
    <row r="68" spans="2:26" x14ac:dyDescent="0.2">
      <c r="B68" s="1" t="s">
        <v>29</v>
      </c>
      <c r="C68" s="2">
        <v>179915</v>
      </c>
      <c r="D68" s="2">
        <v>5997</v>
      </c>
      <c r="E68" s="2">
        <v>191</v>
      </c>
      <c r="F68" s="2">
        <v>14</v>
      </c>
      <c r="G68" s="2">
        <v>92</v>
      </c>
      <c r="H68" s="2">
        <v>190</v>
      </c>
      <c r="I68" s="2">
        <v>7</v>
      </c>
      <c r="J68" s="2">
        <v>96</v>
      </c>
      <c r="K68" s="2">
        <v>522</v>
      </c>
      <c r="L68" s="2">
        <v>51</v>
      </c>
      <c r="M68" s="2">
        <v>90</v>
      </c>
      <c r="N68" s="3">
        <v>203.7</v>
      </c>
      <c r="O68" s="3">
        <v>17.899999999999999</v>
      </c>
      <c r="V68" s="57">
        <f t="shared" si="10"/>
        <v>1.0903636363636364</v>
      </c>
      <c r="W68" s="58">
        <f t="shared" si="11"/>
        <v>1145.4269999999999</v>
      </c>
      <c r="X68" s="59">
        <f t="shared" si="13"/>
        <v>0.69419818181818171</v>
      </c>
      <c r="Y68" s="60">
        <f t="shared" si="12"/>
        <v>1139.43</v>
      </c>
      <c r="Z68" s="59">
        <f t="shared" si="14"/>
        <v>0.69056363636363638</v>
      </c>
    </row>
    <row r="69" spans="2:26" x14ac:dyDescent="0.2">
      <c r="B69" s="1" t="s">
        <v>30</v>
      </c>
      <c r="C69" s="2">
        <v>135684</v>
      </c>
      <c r="D69" s="2">
        <v>4377</v>
      </c>
      <c r="E69" s="2">
        <v>230</v>
      </c>
      <c r="F69" s="2">
        <v>11</v>
      </c>
      <c r="G69" s="2">
        <v>95</v>
      </c>
      <c r="H69" s="2">
        <v>231</v>
      </c>
      <c r="I69" s="2">
        <v>6</v>
      </c>
      <c r="J69" s="2">
        <v>97</v>
      </c>
      <c r="K69" s="2">
        <v>608</v>
      </c>
      <c r="L69" s="2">
        <v>35</v>
      </c>
      <c r="M69" s="2">
        <v>94</v>
      </c>
      <c r="N69" s="3">
        <v>206</v>
      </c>
      <c r="O69" s="3">
        <v>17</v>
      </c>
      <c r="V69" s="57">
        <f t="shared" si="10"/>
        <v>0.79581818181818187</v>
      </c>
      <c r="W69" s="58">
        <f t="shared" si="11"/>
        <v>1006.71</v>
      </c>
      <c r="X69" s="59">
        <f t="shared" si="13"/>
        <v>0.61012727272727274</v>
      </c>
      <c r="Y69" s="60">
        <f t="shared" si="12"/>
        <v>1011.087</v>
      </c>
      <c r="Z69" s="59">
        <f t="shared" si="14"/>
        <v>0.61277999999999999</v>
      </c>
    </row>
    <row r="70" spans="2:26" x14ac:dyDescent="0.2">
      <c r="B70" s="1" t="s">
        <v>31</v>
      </c>
      <c r="C70" s="2">
        <v>139811</v>
      </c>
      <c r="D70" s="2">
        <v>4690</v>
      </c>
      <c r="E70" s="2">
        <v>270</v>
      </c>
      <c r="F70" s="2">
        <v>7</v>
      </c>
      <c r="G70" s="2">
        <v>97</v>
      </c>
      <c r="H70" s="2">
        <v>255</v>
      </c>
      <c r="I70" s="2">
        <v>5</v>
      </c>
      <c r="J70" s="2">
        <v>98</v>
      </c>
      <c r="K70" s="2">
        <v>608</v>
      </c>
      <c r="L70" s="2">
        <v>43</v>
      </c>
      <c r="M70" s="2">
        <v>93</v>
      </c>
      <c r="N70" s="3">
        <v>132</v>
      </c>
      <c r="O70" s="3">
        <v>16.8</v>
      </c>
      <c r="V70" s="57">
        <f t="shared" si="10"/>
        <v>0.85272727272727278</v>
      </c>
      <c r="W70" s="58">
        <f t="shared" si="11"/>
        <v>1266.3</v>
      </c>
      <c r="X70" s="59">
        <f t="shared" si="13"/>
        <v>0.76745454545454539</v>
      </c>
      <c r="Y70" s="60">
        <f t="shared" si="12"/>
        <v>1195.95</v>
      </c>
      <c r="Z70" s="59">
        <f t="shared" si="14"/>
        <v>0.72481818181818181</v>
      </c>
    </row>
    <row r="71" spans="2:26" x14ac:dyDescent="0.2">
      <c r="B71" s="1" t="s">
        <v>32</v>
      </c>
      <c r="C71" s="2">
        <v>140700</v>
      </c>
      <c r="D71" s="2">
        <v>4690</v>
      </c>
      <c r="E71" s="2">
        <v>235</v>
      </c>
      <c r="F71" s="2">
        <v>9</v>
      </c>
      <c r="G71" s="2">
        <v>96</v>
      </c>
      <c r="H71" s="2">
        <v>227</v>
      </c>
      <c r="I71" s="2">
        <v>4</v>
      </c>
      <c r="J71" s="2">
        <v>98</v>
      </c>
      <c r="K71" s="2">
        <v>589</v>
      </c>
      <c r="L71" s="2">
        <v>20</v>
      </c>
      <c r="M71" s="2">
        <v>96</v>
      </c>
      <c r="N71" s="3">
        <v>179</v>
      </c>
      <c r="O71" s="3">
        <v>16.7</v>
      </c>
      <c r="V71" s="57">
        <f t="shared" si="10"/>
        <v>0.85272727272727278</v>
      </c>
      <c r="W71" s="58">
        <f t="shared" si="11"/>
        <v>1102.1500000000001</v>
      </c>
      <c r="X71" s="59">
        <f t="shared" si="13"/>
        <v>0.66796969696969699</v>
      </c>
      <c r="Y71" s="60">
        <f t="shared" si="12"/>
        <v>1064.6300000000001</v>
      </c>
      <c r="Z71" s="59">
        <f t="shared" si="14"/>
        <v>0.64523030303030304</v>
      </c>
    </row>
    <row r="72" spans="2:26" x14ac:dyDescent="0.2">
      <c r="B72" s="1" t="s">
        <v>33</v>
      </c>
      <c r="C72" s="2">
        <v>156210</v>
      </c>
      <c r="D72" s="2">
        <v>5039</v>
      </c>
      <c r="E72" s="2">
        <v>258</v>
      </c>
      <c r="F72" s="2">
        <v>11</v>
      </c>
      <c r="G72" s="2">
        <v>96</v>
      </c>
      <c r="H72" s="2">
        <v>229</v>
      </c>
      <c r="I72" s="2">
        <v>4</v>
      </c>
      <c r="J72" s="2">
        <v>98</v>
      </c>
      <c r="K72" s="2">
        <v>624</v>
      </c>
      <c r="L72" s="2">
        <v>33</v>
      </c>
      <c r="M72" s="2">
        <v>95</v>
      </c>
      <c r="N72" s="3">
        <v>189.4</v>
      </c>
      <c r="O72" s="3">
        <v>16.8</v>
      </c>
      <c r="V72" s="57">
        <f t="shared" si="10"/>
        <v>0.91618181818181821</v>
      </c>
      <c r="W72" s="58">
        <f t="shared" si="11"/>
        <v>1300.0619999999999</v>
      </c>
      <c r="X72" s="59">
        <f t="shared" si="13"/>
        <v>0.78791636363636353</v>
      </c>
      <c r="Y72" s="60">
        <f t="shared" si="12"/>
        <v>1153.931</v>
      </c>
      <c r="Z72" s="59">
        <f t="shared" si="14"/>
        <v>0.6993521212121212</v>
      </c>
    </row>
    <row r="73" spans="2:26" x14ac:dyDescent="0.2">
      <c r="B73" s="18" t="s">
        <v>34</v>
      </c>
      <c r="C73" s="2">
        <v>133155</v>
      </c>
      <c r="D73" s="2">
        <v>4439</v>
      </c>
      <c r="E73" s="2">
        <v>239</v>
      </c>
      <c r="F73" s="2">
        <v>14</v>
      </c>
      <c r="G73" s="2">
        <v>94</v>
      </c>
      <c r="H73" s="2">
        <v>245</v>
      </c>
      <c r="I73" s="2">
        <v>4</v>
      </c>
      <c r="J73" s="2">
        <v>98</v>
      </c>
      <c r="K73" s="2">
        <v>635</v>
      </c>
      <c r="L73" s="2">
        <v>48</v>
      </c>
      <c r="M73" s="2">
        <v>93</v>
      </c>
      <c r="N73" s="3">
        <v>176.1</v>
      </c>
      <c r="O73" s="3">
        <v>15.6</v>
      </c>
      <c r="V73" s="57">
        <f t="shared" si="10"/>
        <v>0.80709090909090908</v>
      </c>
      <c r="W73" s="58">
        <f t="shared" si="11"/>
        <v>1060.921</v>
      </c>
      <c r="X73" s="59">
        <f t="shared" si="13"/>
        <v>0.64298242424242424</v>
      </c>
      <c r="Y73" s="60">
        <f t="shared" si="12"/>
        <v>1087.5550000000001</v>
      </c>
      <c r="Z73" s="59">
        <f t="shared" si="14"/>
        <v>0.6591242424242425</v>
      </c>
    </row>
    <row r="74" spans="2:26" ht="13.5" thickBot="1" x14ac:dyDescent="0.25">
      <c r="B74" s="20" t="s">
        <v>35</v>
      </c>
      <c r="C74" s="2">
        <v>142659</v>
      </c>
      <c r="D74" s="2">
        <v>4602</v>
      </c>
      <c r="E74" s="2">
        <v>248</v>
      </c>
      <c r="F74" s="2">
        <v>12</v>
      </c>
      <c r="G74" s="2">
        <v>95</v>
      </c>
      <c r="H74" s="2">
        <v>274</v>
      </c>
      <c r="I74" s="2">
        <v>7</v>
      </c>
      <c r="J74" s="2">
        <v>97</v>
      </c>
      <c r="K74" s="2">
        <v>740</v>
      </c>
      <c r="L74" s="2">
        <v>59</v>
      </c>
      <c r="M74" s="2">
        <v>92</v>
      </c>
      <c r="N74" s="3">
        <v>183.9</v>
      </c>
      <c r="O74" s="3">
        <v>16</v>
      </c>
      <c r="V74" s="57">
        <f t="shared" si="10"/>
        <v>0.83672727272727276</v>
      </c>
      <c r="W74" s="58">
        <f t="shared" si="11"/>
        <v>1141.296</v>
      </c>
      <c r="X74" s="59">
        <f t="shared" si="13"/>
        <v>0.69169454545454545</v>
      </c>
      <c r="Y74" s="60">
        <f t="shared" si="12"/>
        <v>1260.9480000000001</v>
      </c>
      <c r="Z74" s="59">
        <f t="shared" si="14"/>
        <v>0.76421090909090916</v>
      </c>
    </row>
    <row r="75" spans="2:26" ht="13.5" thickTop="1" x14ac:dyDescent="0.2">
      <c r="B75" s="19" t="s">
        <v>52</v>
      </c>
      <c r="C75" s="5">
        <f t="shared" ref="C75:K75" si="15">SUM(C63:C74)</f>
        <v>1760398</v>
      </c>
      <c r="D75" s="5">
        <f t="shared" si="15"/>
        <v>58016</v>
      </c>
      <c r="E75" s="5">
        <f t="shared" si="15"/>
        <v>3084</v>
      </c>
      <c r="F75" s="5">
        <f>SUM(F63:F74)</f>
        <v>138</v>
      </c>
      <c r="G75" s="5">
        <f>SUM(G63:G74)</f>
        <v>1144</v>
      </c>
      <c r="H75" s="5">
        <f>SUM(H63:H74)</f>
        <v>3066</v>
      </c>
      <c r="I75" s="5">
        <f>SUM(I63:I74)</f>
        <v>84</v>
      </c>
      <c r="J75" s="5">
        <f>SUM(J63:J74)</f>
        <v>1166</v>
      </c>
      <c r="K75" s="5">
        <f t="shared" si="15"/>
        <v>7918</v>
      </c>
      <c r="L75" s="5">
        <f>SUM(L63:L74)</f>
        <v>576</v>
      </c>
      <c r="M75" s="5">
        <f>SUM(M63:M74)</f>
        <v>1113</v>
      </c>
      <c r="N75" s="5">
        <f t="shared" ref="N75:O75" si="16">SUM(N63:N74)</f>
        <v>2117.5</v>
      </c>
      <c r="O75" s="5">
        <f t="shared" si="16"/>
        <v>207.9</v>
      </c>
      <c r="V75" s="61"/>
      <c r="W75" s="62"/>
      <c r="X75" s="63"/>
      <c r="Y75" s="64"/>
      <c r="Z75" s="63"/>
    </row>
    <row r="76" spans="2:26" ht="13.5" thickBot="1" x14ac:dyDescent="0.25">
      <c r="B76" s="6" t="s">
        <v>53</v>
      </c>
      <c r="C76" s="7">
        <f>AVERAGE(C63:C74)</f>
        <v>146699.83333333334</v>
      </c>
      <c r="D76" s="7">
        <f t="shared" ref="D76:K76" si="17">AVERAGE(D63:D74)</f>
        <v>4834.666666666667</v>
      </c>
      <c r="E76" s="7">
        <f t="shared" si="17"/>
        <v>257</v>
      </c>
      <c r="F76" s="7">
        <f>AVERAGE(F63:F74)</f>
        <v>11.5</v>
      </c>
      <c r="G76" s="7">
        <f>AVERAGE(G63:G74)</f>
        <v>95.333333333333329</v>
      </c>
      <c r="H76" s="7">
        <f>AVERAGE(H63:H74)</f>
        <v>255.5</v>
      </c>
      <c r="I76" s="7">
        <f>AVERAGE(I63:I74)</f>
        <v>7</v>
      </c>
      <c r="J76" s="7">
        <f>AVERAGE(J63:J74)</f>
        <v>97.166666666666671</v>
      </c>
      <c r="K76" s="7">
        <f t="shared" si="17"/>
        <v>659.83333333333337</v>
      </c>
      <c r="L76" s="7">
        <f>AVERAGE(L63:L74)</f>
        <v>48</v>
      </c>
      <c r="M76" s="7">
        <f>AVERAGE(M63:M74)</f>
        <v>92.75</v>
      </c>
      <c r="N76" s="7">
        <f t="shared" ref="N76:O76" si="18">AVERAGE(N63:N74)</f>
        <v>176.45833333333334</v>
      </c>
      <c r="O76" s="7">
        <f t="shared" si="18"/>
        <v>17.324999999999999</v>
      </c>
      <c r="V76" s="65">
        <f>D76/$D$2</f>
        <v>0.87903030303030305</v>
      </c>
      <c r="W76" s="66">
        <f>(D76*E76)/1000</f>
        <v>1242.5093333333334</v>
      </c>
      <c r="X76" s="67">
        <f t="shared" si="13"/>
        <v>0.75303595959595959</v>
      </c>
      <c r="Y76" s="68">
        <f>(D76*H76)/1000</f>
        <v>1235.2573333333335</v>
      </c>
      <c r="Z76" s="67">
        <f t="shared" si="14"/>
        <v>0.74864080808080813</v>
      </c>
    </row>
    <row r="77" spans="2:26" ht="13.5" thickTop="1" x14ac:dyDescent="0.2"/>
    <row r="79" spans="2:26" ht="13.5" thickBot="1" x14ac:dyDescent="0.25"/>
    <row r="80" spans="2:26" ht="13.5" thickTop="1" x14ac:dyDescent="0.2">
      <c r="B80" s="15" t="s">
        <v>6</v>
      </c>
      <c r="C80" s="16" t="s">
        <v>7</v>
      </c>
      <c r="D80" s="16" t="s">
        <v>7</v>
      </c>
      <c r="E80" s="16" t="s">
        <v>8</v>
      </c>
      <c r="F80" s="16" t="s">
        <v>9</v>
      </c>
      <c r="G80" s="23" t="s">
        <v>3</v>
      </c>
      <c r="H80" s="16" t="s">
        <v>10</v>
      </c>
      <c r="I80" s="16" t="s">
        <v>11</v>
      </c>
      <c r="J80" s="23" t="s">
        <v>4</v>
      </c>
      <c r="K80" s="16" t="s">
        <v>12</v>
      </c>
      <c r="L80" s="16" t="s">
        <v>13</v>
      </c>
      <c r="M80" s="23" t="s">
        <v>14</v>
      </c>
      <c r="N80" s="16" t="s">
        <v>15</v>
      </c>
      <c r="O80" s="17" t="s">
        <v>16</v>
      </c>
      <c r="V80" s="49" t="s">
        <v>44</v>
      </c>
      <c r="W80" s="50" t="s">
        <v>45</v>
      </c>
      <c r="X80" s="51" t="s">
        <v>46</v>
      </c>
      <c r="Y80" s="52" t="s">
        <v>44</v>
      </c>
      <c r="Z80" s="51" t="s">
        <v>44</v>
      </c>
    </row>
    <row r="81" spans="2:26" ht="13.5" thickBot="1" x14ac:dyDescent="0.25">
      <c r="B81" s="11" t="s">
        <v>54</v>
      </c>
      <c r="C81" s="12" t="s">
        <v>17</v>
      </c>
      <c r="D81" s="13" t="s">
        <v>18</v>
      </c>
      <c r="E81" s="12" t="s">
        <v>19</v>
      </c>
      <c r="F81" s="12" t="s">
        <v>19</v>
      </c>
      <c r="G81" s="24" t="s">
        <v>20</v>
      </c>
      <c r="H81" s="12" t="s">
        <v>19</v>
      </c>
      <c r="I81" s="12" t="s">
        <v>19</v>
      </c>
      <c r="J81" s="24" t="s">
        <v>20</v>
      </c>
      <c r="K81" s="12" t="s">
        <v>19</v>
      </c>
      <c r="L81" s="12" t="s">
        <v>19</v>
      </c>
      <c r="M81" s="24" t="s">
        <v>20</v>
      </c>
      <c r="N81" s="12" t="s">
        <v>21</v>
      </c>
      <c r="O81" s="14" t="s">
        <v>22</v>
      </c>
      <c r="V81" s="53" t="s">
        <v>7</v>
      </c>
      <c r="W81" s="54" t="s">
        <v>48</v>
      </c>
      <c r="X81" s="55" t="s">
        <v>49</v>
      </c>
      <c r="Y81" s="56" t="s">
        <v>50</v>
      </c>
      <c r="Z81" s="55" t="s">
        <v>51</v>
      </c>
    </row>
    <row r="82" spans="2:26" ht="13.5" thickTop="1" x14ac:dyDescent="0.2">
      <c r="B82" s="1" t="s">
        <v>24</v>
      </c>
      <c r="C82" s="2">
        <v>126833</v>
      </c>
      <c r="D82" s="2">
        <v>4091</v>
      </c>
      <c r="E82" s="2">
        <v>258</v>
      </c>
      <c r="F82" s="2">
        <v>12</v>
      </c>
      <c r="G82" s="2">
        <v>95</v>
      </c>
      <c r="H82" s="2">
        <v>253</v>
      </c>
      <c r="I82" s="2">
        <v>9</v>
      </c>
      <c r="J82" s="2">
        <v>96</v>
      </c>
      <c r="K82" s="2">
        <v>728</v>
      </c>
      <c r="L82" s="2">
        <v>53</v>
      </c>
      <c r="M82" s="2">
        <v>93</v>
      </c>
      <c r="N82" s="4">
        <v>185.8</v>
      </c>
      <c r="O82" s="3">
        <v>15.3</v>
      </c>
      <c r="V82" s="57">
        <f t="shared" ref="V82:V93" si="19">D82/$D$2</f>
        <v>0.74381818181818182</v>
      </c>
      <c r="W82" s="58">
        <f t="shared" ref="W82:W93" si="20">(D82*E82)/1000</f>
        <v>1055.4780000000001</v>
      </c>
      <c r="X82" s="59">
        <f>(W82)/$F$3</f>
        <v>0.63968363636363645</v>
      </c>
      <c r="Y82" s="60">
        <f t="shared" ref="Y82:Y93" si="21">(D82*H82)/1000</f>
        <v>1035.0229999999999</v>
      </c>
      <c r="Z82" s="59">
        <f>(Y82)/$H$3</f>
        <v>0.62728666666666666</v>
      </c>
    </row>
    <row r="83" spans="2:26" x14ac:dyDescent="0.2">
      <c r="B83" s="1" t="s">
        <v>25</v>
      </c>
      <c r="C83" s="2">
        <v>127568</v>
      </c>
      <c r="D83" s="2">
        <v>4399</v>
      </c>
      <c r="E83" s="2">
        <v>268</v>
      </c>
      <c r="F83" s="2">
        <v>9</v>
      </c>
      <c r="G83" s="2">
        <v>96</v>
      </c>
      <c r="H83" s="2">
        <v>331</v>
      </c>
      <c r="I83" s="2">
        <v>7</v>
      </c>
      <c r="J83" s="2">
        <v>98</v>
      </c>
      <c r="K83" s="2">
        <v>912</v>
      </c>
      <c r="L83" s="2">
        <v>52</v>
      </c>
      <c r="M83" s="2">
        <v>94</v>
      </c>
      <c r="N83" s="3">
        <v>128.5</v>
      </c>
      <c r="O83" s="3">
        <v>16.899999999999999</v>
      </c>
      <c r="V83" s="57">
        <f t="shared" si="19"/>
        <v>0.79981818181818187</v>
      </c>
      <c r="W83" s="58">
        <f t="shared" si="20"/>
        <v>1178.932</v>
      </c>
      <c r="X83" s="59">
        <f t="shared" ref="X83:X95" si="22">(W83)/$F$3</f>
        <v>0.71450424242424249</v>
      </c>
      <c r="Y83" s="60">
        <f t="shared" si="21"/>
        <v>1456.069</v>
      </c>
      <c r="Z83" s="59">
        <f t="shared" ref="Z83:Z95" si="23">(Y83)/$H$3</f>
        <v>0.88246606060606059</v>
      </c>
    </row>
    <row r="84" spans="2:26" x14ac:dyDescent="0.2">
      <c r="B84" s="1" t="s">
        <v>26</v>
      </c>
      <c r="C84" s="2">
        <v>134351</v>
      </c>
      <c r="D84" s="2">
        <v>4334</v>
      </c>
      <c r="E84" s="2">
        <v>261</v>
      </c>
      <c r="F84" s="2">
        <v>15</v>
      </c>
      <c r="G84" s="2">
        <v>94</v>
      </c>
      <c r="H84" s="2">
        <v>349</v>
      </c>
      <c r="I84" s="2">
        <v>6</v>
      </c>
      <c r="J84" s="2">
        <v>98</v>
      </c>
      <c r="K84" s="2">
        <v>728</v>
      </c>
      <c r="L84" s="2">
        <v>37</v>
      </c>
      <c r="M84" s="2">
        <v>95</v>
      </c>
      <c r="N84" s="3">
        <v>126.7</v>
      </c>
      <c r="O84" s="3">
        <v>17.100000000000001</v>
      </c>
      <c r="V84" s="57">
        <f t="shared" si="19"/>
        <v>0.78800000000000003</v>
      </c>
      <c r="W84" s="58">
        <f t="shared" si="20"/>
        <v>1131.174</v>
      </c>
      <c r="X84" s="59">
        <f t="shared" si="22"/>
        <v>0.68555999999999995</v>
      </c>
      <c r="Y84" s="60">
        <f t="shared" si="21"/>
        <v>1512.566</v>
      </c>
      <c r="Z84" s="59">
        <f t="shared" si="23"/>
        <v>0.91670666666666667</v>
      </c>
    </row>
    <row r="85" spans="2:26" x14ac:dyDescent="0.2">
      <c r="B85" s="1" t="s">
        <v>27</v>
      </c>
      <c r="C85" s="2">
        <v>221669</v>
      </c>
      <c r="D85" s="2">
        <v>7389</v>
      </c>
      <c r="E85" s="2">
        <v>221</v>
      </c>
      <c r="F85" s="2">
        <v>12</v>
      </c>
      <c r="G85" s="2">
        <v>93</v>
      </c>
      <c r="H85" s="2">
        <v>237</v>
      </c>
      <c r="I85" s="2">
        <v>4</v>
      </c>
      <c r="J85" s="2">
        <v>98</v>
      </c>
      <c r="K85" s="2">
        <v>575</v>
      </c>
      <c r="L85" s="2">
        <v>41</v>
      </c>
      <c r="M85" s="2">
        <v>92</v>
      </c>
      <c r="N85" s="3">
        <v>92.8</v>
      </c>
      <c r="O85" s="3">
        <v>19</v>
      </c>
      <c r="V85" s="57">
        <f t="shared" si="19"/>
        <v>1.3434545454545455</v>
      </c>
      <c r="W85" s="58">
        <f t="shared" si="20"/>
        <v>1632.9690000000001</v>
      </c>
      <c r="X85" s="59">
        <f t="shared" si="22"/>
        <v>0.9896781818181819</v>
      </c>
      <c r="Y85" s="60">
        <f t="shared" si="21"/>
        <v>1751.193</v>
      </c>
      <c r="Z85" s="59">
        <f t="shared" si="23"/>
        <v>1.0613290909090909</v>
      </c>
    </row>
    <row r="86" spans="2:26" x14ac:dyDescent="0.2">
      <c r="B86" s="1" t="s">
        <v>28</v>
      </c>
      <c r="C86" s="2">
        <v>379316</v>
      </c>
      <c r="D86" s="2">
        <v>12236</v>
      </c>
      <c r="E86" s="2">
        <v>120</v>
      </c>
      <c r="F86" s="2">
        <v>11</v>
      </c>
      <c r="G86" s="2">
        <v>90</v>
      </c>
      <c r="H86" s="2">
        <v>114</v>
      </c>
      <c r="I86" s="2">
        <v>3</v>
      </c>
      <c r="J86" s="2">
        <v>97</v>
      </c>
      <c r="K86" s="2">
        <v>250</v>
      </c>
      <c r="L86" s="2">
        <v>21</v>
      </c>
      <c r="M86" s="2">
        <v>91</v>
      </c>
      <c r="N86" s="3">
        <v>138.69999999999999</v>
      </c>
      <c r="O86" s="3">
        <v>18.5</v>
      </c>
      <c r="V86" s="57">
        <f t="shared" si="19"/>
        <v>2.2247272727272729</v>
      </c>
      <c r="W86" s="58">
        <f t="shared" si="20"/>
        <v>1468.32</v>
      </c>
      <c r="X86" s="59">
        <f t="shared" si="22"/>
        <v>0.88989090909090907</v>
      </c>
      <c r="Y86" s="60">
        <f t="shared" si="21"/>
        <v>1394.904</v>
      </c>
      <c r="Z86" s="59">
        <f t="shared" si="23"/>
        <v>0.84539636363636361</v>
      </c>
    </row>
    <row r="87" spans="2:26" x14ac:dyDescent="0.2">
      <c r="B87" s="1" t="s">
        <v>29</v>
      </c>
      <c r="C87" s="2">
        <v>338563</v>
      </c>
      <c r="D87" s="2">
        <v>11285</v>
      </c>
      <c r="E87" s="2">
        <v>134</v>
      </c>
      <c r="F87" s="2">
        <v>8</v>
      </c>
      <c r="G87" s="2">
        <v>94</v>
      </c>
      <c r="H87" s="2">
        <v>153</v>
      </c>
      <c r="I87" s="2">
        <v>3</v>
      </c>
      <c r="J87" s="2">
        <v>98</v>
      </c>
      <c r="K87" s="2">
        <v>393</v>
      </c>
      <c r="L87" s="2">
        <v>20</v>
      </c>
      <c r="M87" s="2">
        <v>95</v>
      </c>
      <c r="N87" s="3">
        <v>138.1</v>
      </c>
      <c r="O87" s="3">
        <v>18.8</v>
      </c>
      <c r="V87" s="57">
        <f t="shared" si="19"/>
        <v>2.0518181818181818</v>
      </c>
      <c r="W87" s="58">
        <f t="shared" si="20"/>
        <v>1512.19</v>
      </c>
      <c r="X87" s="59">
        <f t="shared" si="22"/>
        <v>0.91647878787878789</v>
      </c>
      <c r="Y87" s="60">
        <f t="shared" si="21"/>
        <v>1726.605</v>
      </c>
      <c r="Z87" s="59">
        <f t="shared" si="23"/>
        <v>1.0464272727272728</v>
      </c>
    </row>
    <row r="88" spans="2:26" x14ac:dyDescent="0.2">
      <c r="B88" s="1" t="s">
        <v>30</v>
      </c>
      <c r="C88" s="2">
        <v>239865</v>
      </c>
      <c r="D88" s="2">
        <v>7738</v>
      </c>
      <c r="E88" s="2">
        <v>144</v>
      </c>
      <c r="F88" s="2">
        <v>14</v>
      </c>
      <c r="G88" s="2">
        <v>90</v>
      </c>
      <c r="H88" s="2">
        <v>176</v>
      </c>
      <c r="I88" s="2">
        <v>3</v>
      </c>
      <c r="J88" s="2">
        <v>98</v>
      </c>
      <c r="K88" s="2">
        <v>466</v>
      </c>
      <c r="L88" s="2">
        <v>30</v>
      </c>
      <c r="M88" s="2">
        <v>93</v>
      </c>
      <c r="N88" s="3">
        <v>208.3</v>
      </c>
      <c r="O88" s="3">
        <v>17</v>
      </c>
      <c r="V88" s="57">
        <f t="shared" si="19"/>
        <v>1.4069090909090909</v>
      </c>
      <c r="W88" s="58">
        <f t="shared" si="20"/>
        <v>1114.2719999999999</v>
      </c>
      <c r="X88" s="59">
        <f t="shared" si="22"/>
        <v>0.6753163636363636</v>
      </c>
      <c r="Y88" s="60">
        <f t="shared" si="21"/>
        <v>1361.8879999999999</v>
      </c>
      <c r="Z88" s="59">
        <f t="shared" si="23"/>
        <v>0.8253866666666666</v>
      </c>
    </row>
    <row r="89" spans="2:26" x14ac:dyDescent="0.2">
      <c r="B89" s="1" t="s">
        <v>31</v>
      </c>
      <c r="C89" s="2">
        <v>162676</v>
      </c>
      <c r="D89" s="2">
        <v>5248</v>
      </c>
      <c r="E89" s="2">
        <v>156</v>
      </c>
      <c r="F89" s="2">
        <v>13</v>
      </c>
      <c r="G89" s="2">
        <v>90</v>
      </c>
      <c r="H89" s="2">
        <v>198</v>
      </c>
      <c r="I89" s="2">
        <v>4</v>
      </c>
      <c r="J89" s="2">
        <v>98</v>
      </c>
      <c r="K89" s="2">
        <v>437</v>
      </c>
      <c r="L89" s="2">
        <v>80</v>
      </c>
      <c r="M89" s="2">
        <v>78</v>
      </c>
      <c r="N89" s="3">
        <v>144.19999999999999</v>
      </c>
      <c r="O89" s="3">
        <v>17.899999999999999</v>
      </c>
      <c r="V89" s="57">
        <f t="shared" si="19"/>
        <v>0.95418181818181813</v>
      </c>
      <c r="W89" s="58">
        <f t="shared" si="20"/>
        <v>818.68799999999999</v>
      </c>
      <c r="X89" s="59">
        <f t="shared" si="22"/>
        <v>0.49617454545454542</v>
      </c>
      <c r="Y89" s="60">
        <f t="shared" si="21"/>
        <v>1039.104</v>
      </c>
      <c r="Z89" s="59">
        <f t="shared" si="23"/>
        <v>0.62975999999999999</v>
      </c>
    </row>
    <row r="90" spans="2:26" x14ac:dyDescent="0.2">
      <c r="B90" s="1" t="s">
        <v>32</v>
      </c>
      <c r="C90" s="2">
        <v>137719</v>
      </c>
      <c r="D90" s="2">
        <v>4591</v>
      </c>
      <c r="E90" s="2">
        <v>290</v>
      </c>
      <c r="F90" s="2">
        <v>16</v>
      </c>
      <c r="G90" s="2">
        <v>94</v>
      </c>
      <c r="H90" s="2">
        <v>309</v>
      </c>
      <c r="I90" s="2">
        <v>4</v>
      </c>
      <c r="J90" s="2">
        <v>99</v>
      </c>
      <c r="K90" s="2">
        <v>712</v>
      </c>
      <c r="L90" s="2">
        <v>27</v>
      </c>
      <c r="M90" s="2">
        <v>96</v>
      </c>
      <c r="N90" s="3">
        <v>136.4</v>
      </c>
      <c r="O90" s="3">
        <v>17.899999999999999</v>
      </c>
      <c r="V90" s="57">
        <f t="shared" si="19"/>
        <v>0.83472727272727276</v>
      </c>
      <c r="W90" s="58">
        <f t="shared" si="20"/>
        <v>1331.39</v>
      </c>
      <c r="X90" s="59">
        <f t="shared" si="22"/>
        <v>0.80690303030303034</v>
      </c>
      <c r="Y90" s="60">
        <f t="shared" si="21"/>
        <v>1418.6189999999999</v>
      </c>
      <c r="Z90" s="59">
        <f t="shared" si="23"/>
        <v>0.85976909090909082</v>
      </c>
    </row>
    <row r="91" spans="2:26" x14ac:dyDescent="0.2">
      <c r="B91" s="1" t="s">
        <v>33</v>
      </c>
      <c r="C91" s="2">
        <v>137994</v>
      </c>
      <c r="D91" s="2">
        <v>4451</v>
      </c>
      <c r="E91" s="2">
        <v>256</v>
      </c>
      <c r="F91" s="2">
        <v>14</v>
      </c>
      <c r="G91" s="2">
        <v>94</v>
      </c>
      <c r="H91" s="2">
        <v>295</v>
      </c>
      <c r="I91" s="2">
        <v>5</v>
      </c>
      <c r="J91" s="2">
        <v>98</v>
      </c>
      <c r="K91" s="2">
        <v>676</v>
      </c>
      <c r="L91" s="2">
        <v>36</v>
      </c>
      <c r="M91" s="2">
        <v>94</v>
      </c>
      <c r="N91" s="3">
        <v>115.3</v>
      </c>
      <c r="O91" s="3">
        <v>18.100000000000001</v>
      </c>
      <c r="V91" s="57">
        <f t="shared" si="19"/>
        <v>0.80927272727272725</v>
      </c>
      <c r="W91" s="58">
        <f t="shared" si="20"/>
        <v>1139.4559999999999</v>
      </c>
      <c r="X91" s="59">
        <f t="shared" si="22"/>
        <v>0.69057939393939383</v>
      </c>
      <c r="Y91" s="60">
        <f t="shared" si="21"/>
        <v>1313.0450000000001</v>
      </c>
      <c r="Z91" s="59">
        <f t="shared" si="23"/>
        <v>0.79578484848484854</v>
      </c>
    </row>
    <row r="92" spans="2:26" x14ac:dyDescent="0.2">
      <c r="B92" s="18" t="s">
        <v>34</v>
      </c>
      <c r="C92" s="2">
        <v>127569</v>
      </c>
      <c r="D92" s="2">
        <v>4252</v>
      </c>
      <c r="E92" s="2">
        <v>300</v>
      </c>
      <c r="F92" s="2">
        <v>22</v>
      </c>
      <c r="G92" s="2">
        <v>93</v>
      </c>
      <c r="H92" s="2">
        <v>412</v>
      </c>
      <c r="I92" s="2">
        <v>18</v>
      </c>
      <c r="J92" s="2">
        <v>96</v>
      </c>
      <c r="K92" s="2">
        <v>851</v>
      </c>
      <c r="L92" s="2">
        <v>44</v>
      </c>
      <c r="M92" s="2">
        <v>94</v>
      </c>
      <c r="N92" s="3">
        <v>163.80000000000001</v>
      </c>
      <c r="O92" s="3">
        <v>17.5</v>
      </c>
      <c r="V92" s="57">
        <f t="shared" si="19"/>
        <v>0.77309090909090905</v>
      </c>
      <c r="W92" s="58">
        <f t="shared" si="20"/>
        <v>1275.5999999999999</v>
      </c>
      <c r="X92" s="59">
        <f t="shared" si="22"/>
        <v>0.77309090909090905</v>
      </c>
      <c r="Y92" s="60">
        <f t="shared" si="21"/>
        <v>1751.8240000000001</v>
      </c>
      <c r="Z92" s="59">
        <f t="shared" si="23"/>
        <v>1.0617115151515153</v>
      </c>
    </row>
    <row r="93" spans="2:26" ht="13.5" thickBot="1" x14ac:dyDescent="0.25">
      <c r="B93" s="20" t="s">
        <v>35</v>
      </c>
      <c r="C93" s="2">
        <v>140929</v>
      </c>
      <c r="D93" s="2">
        <v>4546</v>
      </c>
      <c r="E93" s="2">
        <v>338</v>
      </c>
      <c r="F93" s="2">
        <v>13</v>
      </c>
      <c r="G93" s="2">
        <v>95</v>
      </c>
      <c r="H93" s="2">
        <v>300</v>
      </c>
      <c r="I93" s="2">
        <v>7</v>
      </c>
      <c r="J93" s="2">
        <v>97</v>
      </c>
      <c r="K93" s="2">
        <v>730</v>
      </c>
      <c r="L93" s="2">
        <v>42</v>
      </c>
      <c r="M93" s="2">
        <v>94</v>
      </c>
      <c r="N93" s="3">
        <v>148.6</v>
      </c>
      <c r="O93" s="3">
        <v>17.600000000000001</v>
      </c>
      <c r="V93" s="57">
        <f t="shared" si="19"/>
        <v>0.82654545454545458</v>
      </c>
      <c r="W93" s="58">
        <f t="shared" si="20"/>
        <v>1536.548</v>
      </c>
      <c r="X93" s="59">
        <f t="shared" si="22"/>
        <v>0.93124121212121214</v>
      </c>
      <c r="Y93" s="60">
        <f t="shared" si="21"/>
        <v>1363.8</v>
      </c>
      <c r="Z93" s="59">
        <f t="shared" si="23"/>
        <v>0.82654545454545447</v>
      </c>
    </row>
    <row r="94" spans="2:26" ht="13.5" thickTop="1" x14ac:dyDescent="0.2">
      <c r="B94" s="19" t="s">
        <v>55</v>
      </c>
      <c r="C94" s="5">
        <f t="shared" ref="C94:O94" si="24">SUM(C82:C93)</f>
        <v>2275052</v>
      </c>
      <c r="D94" s="5">
        <f t="shared" si="24"/>
        <v>74560</v>
      </c>
      <c r="E94" s="5">
        <f t="shared" si="24"/>
        <v>2746</v>
      </c>
      <c r="F94" s="5">
        <f>SUM(F82:F93)</f>
        <v>159</v>
      </c>
      <c r="G94" s="5">
        <f>SUM(G82:G93)</f>
        <v>1118</v>
      </c>
      <c r="H94" s="5">
        <f>SUM(H82:H93)</f>
        <v>3127</v>
      </c>
      <c r="I94" s="5">
        <f>SUM(I82:I93)</f>
        <v>73</v>
      </c>
      <c r="J94" s="5">
        <f>SUM(J82:J93)</f>
        <v>1171</v>
      </c>
      <c r="K94" s="5">
        <f t="shared" si="24"/>
        <v>7458</v>
      </c>
      <c r="L94" s="5">
        <f>SUM(L82:L93)</f>
        <v>483</v>
      </c>
      <c r="M94" s="5">
        <f>SUM(M82:M93)</f>
        <v>1109</v>
      </c>
      <c r="N94" s="5">
        <f t="shared" si="24"/>
        <v>1727.2</v>
      </c>
      <c r="O94" s="5">
        <f t="shared" si="24"/>
        <v>211.6</v>
      </c>
      <c r="V94" s="61"/>
      <c r="W94" s="62"/>
      <c r="X94" s="63"/>
      <c r="Y94" s="64"/>
      <c r="Z94" s="63"/>
    </row>
    <row r="95" spans="2:26" ht="13.5" thickBot="1" x14ac:dyDescent="0.25">
      <c r="B95" s="6" t="s">
        <v>56</v>
      </c>
      <c r="C95" s="7">
        <f>AVERAGE(C82:C93)</f>
        <v>189587.66666666666</v>
      </c>
      <c r="D95" s="7">
        <f t="shared" ref="D95:O95" si="25">AVERAGE(D82:D93)</f>
        <v>6213.333333333333</v>
      </c>
      <c r="E95" s="7">
        <f t="shared" si="25"/>
        <v>228.83333333333334</v>
      </c>
      <c r="F95" s="7">
        <f>AVERAGE(F82:F93)</f>
        <v>13.25</v>
      </c>
      <c r="G95" s="7">
        <f>AVERAGE(G82:G93)</f>
        <v>93.166666666666671</v>
      </c>
      <c r="H95" s="7">
        <f>AVERAGE(H82:H93)</f>
        <v>260.58333333333331</v>
      </c>
      <c r="I95" s="7">
        <f>AVERAGE(I82:I93)</f>
        <v>6.083333333333333</v>
      </c>
      <c r="J95" s="7">
        <f>AVERAGE(J82:J93)</f>
        <v>97.583333333333329</v>
      </c>
      <c r="K95" s="7">
        <f t="shared" si="25"/>
        <v>621.5</v>
      </c>
      <c r="L95" s="7">
        <f>AVERAGE(L82:L93)</f>
        <v>40.25</v>
      </c>
      <c r="M95" s="7">
        <f>AVERAGE(M82:M93)</f>
        <v>92.416666666666671</v>
      </c>
      <c r="N95" s="7">
        <f t="shared" si="25"/>
        <v>143.93333333333334</v>
      </c>
      <c r="O95" s="7">
        <f t="shared" si="25"/>
        <v>17.633333333333333</v>
      </c>
      <c r="V95" s="65">
        <f>D95/$D$2</f>
        <v>1.1296969696969696</v>
      </c>
      <c r="W95" s="66">
        <f>(D95*E95)/1000</f>
        <v>1421.8177777777778</v>
      </c>
      <c r="X95" s="67">
        <f t="shared" si="22"/>
        <v>0.86170774410774409</v>
      </c>
      <c r="Y95" s="68">
        <f>(D95*H95)/1000</f>
        <v>1619.0911111111111</v>
      </c>
      <c r="Z95" s="67">
        <f t="shared" si="23"/>
        <v>0.98126734006734007</v>
      </c>
    </row>
    <row r="96" spans="2:26" ht="13.5" thickTop="1" x14ac:dyDescent="0.2"/>
    <row r="98" spans="2:26" ht="13.5" thickBot="1" x14ac:dyDescent="0.25"/>
    <row r="99" spans="2:26" ht="13.5" thickTop="1" x14ac:dyDescent="0.2">
      <c r="B99" s="15" t="s">
        <v>6</v>
      </c>
      <c r="C99" s="16" t="s">
        <v>7</v>
      </c>
      <c r="D99" s="16" t="s">
        <v>7</v>
      </c>
      <c r="E99" s="16" t="s">
        <v>8</v>
      </c>
      <c r="F99" s="16" t="s">
        <v>9</v>
      </c>
      <c r="G99" s="23" t="s">
        <v>3</v>
      </c>
      <c r="H99" s="16" t="s">
        <v>10</v>
      </c>
      <c r="I99" s="16" t="s">
        <v>11</v>
      </c>
      <c r="J99" s="23" t="s">
        <v>4</v>
      </c>
      <c r="K99" s="16" t="s">
        <v>12</v>
      </c>
      <c r="L99" s="16" t="s">
        <v>13</v>
      </c>
      <c r="M99" s="23" t="s">
        <v>14</v>
      </c>
      <c r="N99" s="16" t="s">
        <v>15</v>
      </c>
      <c r="O99" s="17" t="s">
        <v>16</v>
      </c>
      <c r="V99" s="49" t="s">
        <v>44</v>
      </c>
      <c r="W99" s="50" t="s">
        <v>45</v>
      </c>
      <c r="X99" s="51" t="s">
        <v>46</v>
      </c>
      <c r="Y99" s="52" t="s">
        <v>44</v>
      </c>
      <c r="Z99" s="51" t="s">
        <v>44</v>
      </c>
    </row>
    <row r="100" spans="2:26" ht="13.5" thickBot="1" x14ac:dyDescent="0.25">
      <c r="B100" s="11" t="s">
        <v>57</v>
      </c>
      <c r="C100" s="12" t="s">
        <v>17</v>
      </c>
      <c r="D100" s="13" t="s">
        <v>18</v>
      </c>
      <c r="E100" s="12" t="s">
        <v>19</v>
      </c>
      <c r="F100" s="12" t="s">
        <v>19</v>
      </c>
      <c r="G100" s="24" t="s">
        <v>20</v>
      </c>
      <c r="H100" s="12" t="s">
        <v>19</v>
      </c>
      <c r="I100" s="12" t="s">
        <v>19</v>
      </c>
      <c r="J100" s="24" t="s">
        <v>20</v>
      </c>
      <c r="K100" s="12" t="s">
        <v>19</v>
      </c>
      <c r="L100" s="12" t="s">
        <v>19</v>
      </c>
      <c r="M100" s="24" t="s">
        <v>20</v>
      </c>
      <c r="N100" s="12" t="s">
        <v>21</v>
      </c>
      <c r="O100" s="14" t="s">
        <v>22</v>
      </c>
      <c r="V100" s="53" t="s">
        <v>7</v>
      </c>
      <c r="W100" s="54" t="s">
        <v>48</v>
      </c>
      <c r="X100" s="55" t="s">
        <v>49</v>
      </c>
      <c r="Y100" s="56" t="s">
        <v>50</v>
      </c>
      <c r="Z100" s="55" t="s">
        <v>51</v>
      </c>
    </row>
    <row r="101" spans="2:26" ht="13.5" thickTop="1" x14ac:dyDescent="0.2">
      <c r="B101" s="1" t="s">
        <v>24</v>
      </c>
      <c r="C101" s="2">
        <v>105193</v>
      </c>
      <c r="D101" s="2">
        <v>3393</v>
      </c>
      <c r="E101" s="2">
        <v>317</v>
      </c>
      <c r="F101" s="2">
        <v>11</v>
      </c>
      <c r="G101" s="2">
        <v>96</v>
      </c>
      <c r="H101" s="2">
        <v>332</v>
      </c>
      <c r="I101" s="2">
        <v>9</v>
      </c>
      <c r="J101" s="2">
        <v>97</v>
      </c>
      <c r="K101" s="2">
        <v>774</v>
      </c>
      <c r="L101" s="2">
        <v>62</v>
      </c>
      <c r="M101" s="2">
        <v>92</v>
      </c>
      <c r="N101" s="4">
        <v>196.8</v>
      </c>
      <c r="O101" s="3">
        <v>16.899999999999999</v>
      </c>
      <c r="V101" s="57">
        <f t="shared" ref="V101:V112" si="26">D101/$D$2</f>
        <v>0.61690909090909096</v>
      </c>
      <c r="W101" s="58">
        <f t="shared" ref="W101:W112" si="27">(D101*E101)/1000</f>
        <v>1075.5809999999999</v>
      </c>
      <c r="X101" s="59">
        <f>(W101)/$F$3</f>
        <v>0.65186727272727263</v>
      </c>
      <c r="Y101" s="60">
        <f t="shared" ref="Y101:Y112" si="28">(D101*H101)/1000</f>
        <v>1126.4760000000001</v>
      </c>
      <c r="Z101" s="59">
        <f>(Y101)/$H$3</f>
        <v>0.68271272727272736</v>
      </c>
    </row>
    <row r="102" spans="2:26" x14ac:dyDescent="0.2">
      <c r="B102" s="1" t="s">
        <v>25</v>
      </c>
      <c r="C102" s="2">
        <v>111718</v>
      </c>
      <c r="D102" s="2">
        <v>3990</v>
      </c>
      <c r="E102" s="2">
        <v>317</v>
      </c>
      <c r="F102" s="2">
        <v>19</v>
      </c>
      <c r="G102" s="2">
        <v>93</v>
      </c>
      <c r="H102" s="2">
        <v>312</v>
      </c>
      <c r="I102" s="2">
        <v>7</v>
      </c>
      <c r="J102" s="2">
        <v>98</v>
      </c>
      <c r="K102" s="2">
        <v>745</v>
      </c>
      <c r="L102" s="2">
        <v>37</v>
      </c>
      <c r="M102" s="2">
        <v>94</v>
      </c>
      <c r="N102" s="3">
        <v>178.2</v>
      </c>
      <c r="O102" s="3">
        <v>16.8</v>
      </c>
      <c r="V102" s="57">
        <f t="shared" si="26"/>
        <v>0.72545454545454546</v>
      </c>
      <c r="W102" s="58">
        <f t="shared" si="27"/>
        <v>1264.83</v>
      </c>
      <c r="X102" s="59">
        <f t="shared" ref="X102:X114" si="29">(W102)/$F$3</f>
        <v>0.76656363636363634</v>
      </c>
      <c r="Y102" s="60">
        <f t="shared" si="28"/>
        <v>1244.8800000000001</v>
      </c>
      <c r="Z102" s="59">
        <f t="shared" ref="Z102:Z114" si="30">(Y102)/$H$3</f>
        <v>0.75447272727272729</v>
      </c>
    </row>
    <row r="103" spans="2:26" x14ac:dyDescent="0.2">
      <c r="B103" s="1" t="s">
        <v>26</v>
      </c>
      <c r="C103" s="2">
        <v>116757</v>
      </c>
      <c r="D103" s="2">
        <v>3766</v>
      </c>
      <c r="E103" s="2">
        <v>482</v>
      </c>
      <c r="F103" s="2">
        <v>14</v>
      </c>
      <c r="G103" s="2">
        <v>96</v>
      </c>
      <c r="H103" s="2">
        <v>344</v>
      </c>
      <c r="I103" s="2">
        <v>7</v>
      </c>
      <c r="J103" s="2">
        <v>98</v>
      </c>
      <c r="K103" s="2">
        <v>1159</v>
      </c>
      <c r="L103" s="2">
        <v>47</v>
      </c>
      <c r="M103" s="2">
        <v>95</v>
      </c>
      <c r="N103" s="3">
        <v>230</v>
      </c>
      <c r="O103" s="3">
        <v>16.829999999999998</v>
      </c>
      <c r="V103" s="57">
        <f t="shared" si="26"/>
        <v>0.68472727272727274</v>
      </c>
      <c r="W103" s="58">
        <f t="shared" si="27"/>
        <v>1815.212</v>
      </c>
      <c r="X103" s="59">
        <f t="shared" si="29"/>
        <v>1.1001284848484849</v>
      </c>
      <c r="Y103" s="60">
        <f t="shared" si="28"/>
        <v>1295.5039999999999</v>
      </c>
      <c r="Z103" s="59">
        <f t="shared" si="30"/>
        <v>0.78515393939393929</v>
      </c>
    </row>
    <row r="104" spans="2:26" x14ac:dyDescent="0.2">
      <c r="B104" s="1" t="s">
        <v>27</v>
      </c>
      <c r="C104" s="2">
        <v>135922</v>
      </c>
      <c r="D104" s="2">
        <v>4531</v>
      </c>
      <c r="E104" s="2">
        <v>353</v>
      </c>
      <c r="F104" s="2">
        <v>16</v>
      </c>
      <c r="G104" s="2">
        <v>95</v>
      </c>
      <c r="H104" s="2">
        <v>352</v>
      </c>
      <c r="I104" s="2">
        <v>8</v>
      </c>
      <c r="J104" s="2">
        <v>97</v>
      </c>
      <c r="K104" s="2">
        <v>811</v>
      </c>
      <c r="L104" s="2">
        <v>61</v>
      </c>
      <c r="M104" s="2">
        <v>92</v>
      </c>
      <c r="N104" s="3">
        <v>199.5</v>
      </c>
      <c r="O104" s="3">
        <v>18</v>
      </c>
      <c r="V104" s="57">
        <f t="shared" si="26"/>
        <v>0.82381818181818178</v>
      </c>
      <c r="W104" s="58">
        <f t="shared" si="27"/>
        <v>1599.443</v>
      </c>
      <c r="X104" s="59">
        <f t="shared" si="29"/>
        <v>0.96935939393939397</v>
      </c>
      <c r="Y104" s="60">
        <f t="shared" si="28"/>
        <v>1594.912</v>
      </c>
      <c r="Z104" s="59">
        <f t="shared" si="30"/>
        <v>0.96661333333333332</v>
      </c>
    </row>
    <row r="105" spans="2:26" x14ac:dyDescent="0.2">
      <c r="B105" s="1" t="s">
        <v>28</v>
      </c>
      <c r="C105" s="2">
        <v>146387</v>
      </c>
      <c r="D105" s="2">
        <v>4722</v>
      </c>
      <c r="E105" s="2">
        <v>270</v>
      </c>
      <c r="F105" s="2">
        <v>19</v>
      </c>
      <c r="G105" s="2">
        <v>92</v>
      </c>
      <c r="H105" s="2">
        <v>282</v>
      </c>
      <c r="I105" s="2">
        <v>7</v>
      </c>
      <c r="J105" s="2">
        <v>97</v>
      </c>
      <c r="K105" s="2">
        <v>684</v>
      </c>
      <c r="L105" s="2">
        <v>59</v>
      </c>
      <c r="M105" s="2">
        <v>91</v>
      </c>
      <c r="N105" s="3">
        <v>120.6</v>
      </c>
      <c r="O105" s="3">
        <v>18.7</v>
      </c>
      <c r="V105" s="57">
        <f t="shared" si="26"/>
        <v>0.8585454545454545</v>
      </c>
      <c r="W105" s="58">
        <f t="shared" si="27"/>
        <v>1274.94</v>
      </c>
      <c r="X105" s="59">
        <f t="shared" si="29"/>
        <v>0.77269090909090909</v>
      </c>
      <c r="Y105" s="60">
        <f t="shared" si="28"/>
        <v>1331.604</v>
      </c>
      <c r="Z105" s="59">
        <f t="shared" si="30"/>
        <v>0.80703272727272735</v>
      </c>
    </row>
    <row r="106" spans="2:26" x14ac:dyDescent="0.2">
      <c r="B106" s="1" t="s">
        <v>29</v>
      </c>
      <c r="C106" s="2">
        <v>145640</v>
      </c>
      <c r="D106" s="2">
        <v>4855</v>
      </c>
      <c r="E106" s="2">
        <v>285</v>
      </c>
      <c r="F106" s="2">
        <v>19</v>
      </c>
      <c r="G106" s="2">
        <v>92</v>
      </c>
      <c r="H106" s="2">
        <v>272</v>
      </c>
      <c r="I106" s="2">
        <v>4</v>
      </c>
      <c r="J106" s="2">
        <v>98</v>
      </c>
      <c r="K106" s="2">
        <v>676</v>
      </c>
      <c r="L106" s="2">
        <v>40</v>
      </c>
      <c r="M106" s="2">
        <v>92</v>
      </c>
      <c r="N106" s="3">
        <v>209.3</v>
      </c>
      <c r="O106" s="3">
        <v>18.100000000000001</v>
      </c>
      <c r="V106" s="57">
        <f t="shared" si="26"/>
        <v>0.88272727272727269</v>
      </c>
      <c r="W106" s="58">
        <f t="shared" si="27"/>
        <v>1383.675</v>
      </c>
      <c r="X106" s="59">
        <f t="shared" si="29"/>
        <v>0.83859090909090905</v>
      </c>
      <c r="Y106" s="60">
        <f t="shared" si="28"/>
        <v>1320.56</v>
      </c>
      <c r="Z106" s="59">
        <f t="shared" si="30"/>
        <v>0.80033939393939391</v>
      </c>
    </row>
    <row r="107" spans="2:26" x14ac:dyDescent="0.2">
      <c r="B107" s="1" t="s">
        <v>30</v>
      </c>
      <c r="C107" s="2">
        <v>141396</v>
      </c>
      <c r="D107" s="2">
        <v>4561</v>
      </c>
      <c r="E107" s="2">
        <v>254</v>
      </c>
      <c r="F107" s="2">
        <v>16</v>
      </c>
      <c r="G107" s="2">
        <v>93</v>
      </c>
      <c r="H107" s="2">
        <v>265</v>
      </c>
      <c r="I107" s="2">
        <v>5</v>
      </c>
      <c r="J107" s="2">
        <v>98</v>
      </c>
      <c r="K107" s="2">
        <v>602</v>
      </c>
      <c r="L107" s="2">
        <v>35</v>
      </c>
      <c r="M107" s="2">
        <v>94</v>
      </c>
      <c r="N107" s="3">
        <v>172.8</v>
      </c>
      <c r="O107" s="3">
        <v>17.899999999999999</v>
      </c>
      <c r="V107" s="57">
        <f t="shared" si="26"/>
        <v>0.82927272727272727</v>
      </c>
      <c r="W107" s="58">
        <f t="shared" si="27"/>
        <v>1158.4939999999999</v>
      </c>
      <c r="X107" s="59">
        <f t="shared" si="29"/>
        <v>0.70211757575757572</v>
      </c>
      <c r="Y107" s="60">
        <f t="shared" si="28"/>
        <v>1208.665</v>
      </c>
      <c r="Z107" s="59">
        <f t="shared" si="30"/>
        <v>0.73252424242424241</v>
      </c>
    </row>
    <row r="108" spans="2:26" x14ac:dyDescent="0.2">
      <c r="B108" s="1" t="s">
        <v>31</v>
      </c>
      <c r="C108" s="2">
        <v>140852</v>
      </c>
      <c r="D108" s="2">
        <v>4544</v>
      </c>
      <c r="E108" s="2">
        <v>217</v>
      </c>
      <c r="F108" s="2">
        <v>13</v>
      </c>
      <c r="G108" s="2">
        <v>93</v>
      </c>
      <c r="H108" s="2">
        <v>333</v>
      </c>
      <c r="I108" s="2">
        <v>8</v>
      </c>
      <c r="J108" s="2">
        <v>97</v>
      </c>
      <c r="K108" s="2">
        <v>550</v>
      </c>
      <c r="L108" s="2">
        <v>21</v>
      </c>
      <c r="M108" s="2">
        <v>96</v>
      </c>
      <c r="N108" s="3">
        <v>162.69999999999999</v>
      </c>
      <c r="O108" s="3">
        <v>18</v>
      </c>
      <c r="V108" s="57">
        <f t="shared" si="26"/>
        <v>0.82618181818181813</v>
      </c>
      <c r="W108" s="58">
        <f t="shared" si="27"/>
        <v>986.048</v>
      </c>
      <c r="X108" s="59">
        <f t="shared" si="29"/>
        <v>0.59760484848484852</v>
      </c>
      <c r="Y108" s="60">
        <f t="shared" si="28"/>
        <v>1513.152</v>
      </c>
      <c r="Z108" s="59">
        <f t="shared" si="30"/>
        <v>0.9170618181818182</v>
      </c>
    </row>
    <row r="109" spans="2:26" x14ac:dyDescent="0.2">
      <c r="B109" s="1" t="s">
        <v>32</v>
      </c>
      <c r="C109" s="2">
        <v>137853</v>
      </c>
      <c r="D109" s="2">
        <v>4595</v>
      </c>
      <c r="E109" s="2">
        <v>259</v>
      </c>
      <c r="F109" s="2">
        <v>13</v>
      </c>
      <c r="G109" s="2">
        <v>94</v>
      </c>
      <c r="H109" s="2">
        <v>286</v>
      </c>
      <c r="I109" s="2">
        <v>14</v>
      </c>
      <c r="J109" s="2">
        <v>95</v>
      </c>
      <c r="K109" s="2">
        <v>526</v>
      </c>
      <c r="L109" s="2">
        <v>30</v>
      </c>
      <c r="M109" s="2">
        <v>95</v>
      </c>
      <c r="N109" s="3">
        <v>184.3</v>
      </c>
      <c r="O109" s="3">
        <v>16.5</v>
      </c>
      <c r="V109" s="57">
        <f t="shared" si="26"/>
        <v>0.83545454545454545</v>
      </c>
      <c r="W109" s="58">
        <f t="shared" si="27"/>
        <v>1190.105</v>
      </c>
      <c r="X109" s="59">
        <f t="shared" si="29"/>
        <v>0.72127575757575757</v>
      </c>
      <c r="Y109" s="60">
        <f t="shared" si="28"/>
        <v>1314.17</v>
      </c>
      <c r="Z109" s="59">
        <f t="shared" si="30"/>
        <v>0.79646666666666666</v>
      </c>
    </row>
    <row r="110" spans="2:26" x14ac:dyDescent="0.2">
      <c r="B110" s="1" t="s">
        <v>33</v>
      </c>
      <c r="C110" s="2">
        <v>143114</v>
      </c>
      <c r="D110" s="2">
        <v>4617</v>
      </c>
      <c r="E110" s="2">
        <v>312</v>
      </c>
      <c r="F110" s="2">
        <v>13</v>
      </c>
      <c r="G110" s="2">
        <v>95</v>
      </c>
      <c r="H110" s="2">
        <v>282</v>
      </c>
      <c r="I110" s="2">
        <v>6</v>
      </c>
      <c r="J110" s="2">
        <v>98</v>
      </c>
      <c r="K110" s="2">
        <v>647</v>
      </c>
      <c r="L110" s="2">
        <v>31</v>
      </c>
      <c r="M110" s="2">
        <v>95</v>
      </c>
      <c r="N110" s="3">
        <v>145.30000000000001</v>
      </c>
      <c r="O110" s="3">
        <v>16.3</v>
      </c>
      <c r="V110" s="57">
        <f t="shared" si="26"/>
        <v>0.83945454545454545</v>
      </c>
      <c r="W110" s="58">
        <f t="shared" si="27"/>
        <v>1440.5039999999999</v>
      </c>
      <c r="X110" s="59">
        <f t="shared" si="29"/>
        <v>0.87303272727272718</v>
      </c>
      <c r="Y110" s="60">
        <f t="shared" si="28"/>
        <v>1301.9939999999999</v>
      </c>
      <c r="Z110" s="59">
        <f t="shared" si="30"/>
        <v>0.78908727272727264</v>
      </c>
    </row>
    <row r="111" spans="2:26" x14ac:dyDescent="0.2">
      <c r="B111" s="18" t="s">
        <v>34</v>
      </c>
      <c r="C111" s="2">
        <v>131143</v>
      </c>
      <c r="D111" s="2">
        <v>4371</v>
      </c>
      <c r="E111" s="2">
        <v>323</v>
      </c>
      <c r="F111" s="2">
        <v>8</v>
      </c>
      <c r="G111" s="2">
        <v>97</v>
      </c>
      <c r="H111" s="2">
        <v>335</v>
      </c>
      <c r="I111" s="2">
        <v>4</v>
      </c>
      <c r="J111" s="2">
        <v>99</v>
      </c>
      <c r="K111" s="2">
        <v>752</v>
      </c>
      <c r="L111" s="2">
        <v>27</v>
      </c>
      <c r="M111" s="2">
        <v>96</v>
      </c>
      <c r="N111" s="3">
        <v>201.8</v>
      </c>
      <c r="O111" s="3">
        <v>16</v>
      </c>
      <c r="V111" s="57">
        <f t="shared" si="26"/>
        <v>0.79472727272727273</v>
      </c>
      <c r="W111" s="58">
        <f t="shared" si="27"/>
        <v>1411.8330000000001</v>
      </c>
      <c r="X111" s="59">
        <f t="shared" si="29"/>
        <v>0.85565636363636366</v>
      </c>
      <c r="Y111" s="60">
        <f t="shared" si="28"/>
        <v>1464.2850000000001</v>
      </c>
      <c r="Z111" s="59">
        <f t="shared" si="30"/>
        <v>0.88744545454545465</v>
      </c>
    </row>
    <row r="112" spans="2:26" ht="13.5" thickBot="1" x14ac:dyDescent="0.25">
      <c r="B112" s="20" t="s">
        <v>35</v>
      </c>
      <c r="C112" s="2">
        <v>138078</v>
      </c>
      <c r="D112" s="2">
        <v>4454</v>
      </c>
      <c r="E112" s="2">
        <v>259</v>
      </c>
      <c r="F112" s="2">
        <v>11</v>
      </c>
      <c r="G112" s="2">
        <v>96</v>
      </c>
      <c r="H112" s="2">
        <v>292</v>
      </c>
      <c r="I112" s="2">
        <v>3</v>
      </c>
      <c r="J112" s="2">
        <v>99</v>
      </c>
      <c r="K112" s="2">
        <v>700</v>
      </c>
      <c r="L112" s="2">
        <v>29</v>
      </c>
      <c r="M112" s="2">
        <v>95</v>
      </c>
      <c r="N112" s="3">
        <v>189.5</v>
      </c>
      <c r="O112" s="3">
        <v>16.899999999999999</v>
      </c>
      <c r="V112" s="57">
        <f t="shared" si="26"/>
        <v>0.80981818181818177</v>
      </c>
      <c r="W112" s="58">
        <f t="shared" si="27"/>
        <v>1153.586</v>
      </c>
      <c r="X112" s="59">
        <f t="shared" si="29"/>
        <v>0.69914303030303027</v>
      </c>
      <c r="Y112" s="60">
        <f t="shared" si="28"/>
        <v>1300.568</v>
      </c>
      <c r="Z112" s="59">
        <f t="shared" si="30"/>
        <v>0.78822303030303031</v>
      </c>
    </row>
    <row r="113" spans="2:26" ht="13.5" thickTop="1" x14ac:dyDescent="0.2">
      <c r="B113" s="19" t="s">
        <v>58</v>
      </c>
      <c r="C113" s="5">
        <f t="shared" ref="C113:O113" si="31">SUM(C101:C112)</f>
        <v>1594053</v>
      </c>
      <c r="D113" s="5">
        <f t="shared" si="31"/>
        <v>52399</v>
      </c>
      <c r="E113" s="5">
        <f t="shared" si="31"/>
        <v>3648</v>
      </c>
      <c r="F113" s="5">
        <f>SUM(F101:F112)</f>
        <v>172</v>
      </c>
      <c r="G113" s="5">
        <f>SUM(G101:G112)</f>
        <v>1132</v>
      </c>
      <c r="H113" s="5">
        <f>SUM(H101:H112)</f>
        <v>3687</v>
      </c>
      <c r="I113" s="5">
        <f>SUM(I101:I112)</f>
        <v>82</v>
      </c>
      <c r="J113" s="5">
        <f>SUM(J101:J112)</f>
        <v>1171</v>
      </c>
      <c r="K113" s="5">
        <f t="shared" si="31"/>
        <v>8626</v>
      </c>
      <c r="L113" s="5">
        <f>SUM(L101:L112)</f>
        <v>479</v>
      </c>
      <c r="M113" s="5">
        <f>SUM(M101:M112)</f>
        <v>1127</v>
      </c>
      <c r="N113" s="5">
        <f t="shared" si="31"/>
        <v>2190.8000000000002</v>
      </c>
      <c r="O113" s="5">
        <f t="shared" si="31"/>
        <v>206.93000000000004</v>
      </c>
      <c r="V113" s="61"/>
      <c r="W113" s="62"/>
      <c r="X113" s="63"/>
      <c r="Y113" s="64"/>
      <c r="Z113" s="63"/>
    </row>
    <row r="114" spans="2:26" ht="13.5" thickBot="1" x14ac:dyDescent="0.25">
      <c r="B114" s="6" t="s">
        <v>59</v>
      </c>
      <c r="C114" s="7">
        <f>AVERAGE(C101:C112)</f>
        <v>132837.75</v>
      </c>
      <c r="D114" s="7">
        <f t="shared" ref="D114:O114" si="32">AVERAGE(D101:D112)</f>
        <v>4366.583333333333</v>
      </c>
      <c r="E114" s="7">
        <f t="shared" si="32"/>
        <v>304</v>
      </c>
      <c r="F114" s="7">
        <f>AVERAGE(F101:F112)</f>
        <v>14.333333333333334</v>
      </c>
      <c r="G114" s="7">
        <f>AVERAGE(G101:G112)</f>
        <v>94.333333333333329</v>
      </c>
      <c r="H114" s="7">
        <f>AVERAGE(H101:H112)</f>
        <v>307.25</v>
      </c>
      <c r="I114" s="7">
        <f>AVERAGE(I101:I112)</f>
        <v>6.833333333333333</v>
      </c>
      <c r="J114" s="7">
        <f>AVERAGE(J101:J112)</f>
        <v>97.583333333333329</v>
      </c>
      <c r="K114" s="7">
        <f t="shared" si="32"/>
        <v>718.83333333333337</v>
      </c>
      <c r="L114" s="7">
        <f>AVERAGE(L101:L112)</f>
        <v>39.916666666666664</v>
      </c>
      <c r="M114" s="7">
        <f>AVERAGE(M101:M112)</f>
        <v>93.916666666666671</v>
      </c>
      <c r="N114" s="7">
        <f t="shared" si="32"/>
        <v>182.56666666666669</v>
      </c>
      <c r="O114" s="7">
        <f t="shared" si="32"/>
        <v>17.244166666666668</v>
      </c>
      <c r="V114" s="65">
        <f>D114/$D$2</f>
        <v>0.79392424242424242</v>
      </c>
      <c r="W114" s="66">
        <f>(D114*E114)/1000</f>
        <v>1327.4413333333332</v>
      </c>
      <c r="X114" s="67">
        <f t="shared" si="29"/>
        <v>0.80450989898989889</v>
      </c>
      <c r="Y114" s="68">
        <f>(D114*H114)/1000</f>
        <v>1341.6327291666664</v>
      </c>
      <c r="Z114" s="67">
        <f t="shared" si="30"/>
        <v>0.81311074494949476</v>
      </c>
    </row>
    <row r="115" spans="2:26" ht="13.5" thickTop="1" x14ac:dyDescent="0.2"/>
    <row r="117" spans="2:26" ht="13.5" thickBot="1" x14ac:dyDescent="0.25"/>
    <row r="118" spans="2:26" ht="13.5" thickTop="1" x14ac:dyDescent="0.2">
      <c r="B118" s="15" t="s">
        <v>6</v>
      </c>
      <c r="C118" s="16" t="s">
        <v>7</v>
      </c>
      <c r="D118" s="16" t="s">
        <v>7</v>
      </c>
      <c r="E118" s="16" t="s">
        <v>8</v>
      </c>
      <c r="F118" s="16" t="s">
        <v>9</v>
      </c>
      <c r="G118" s="23" t="s">
        <v>3</v>
      </c>
      <c r="H118" s="16" t="s">
        <v>10</v>
      </c>
      <c r="I118" s="16" t="s">
        <v>11</v>
      </c>
      <c r="J118" s="23" t="s">
        <v>4</v>
      </c>
      <c r="K118" s="16" t="s">
        <v>12</v>
      </c>
      <c r="L118" s="16" t="s">
        <v>13</v>
      </c>
      <c r="M118" s="23" t="s">
        <v>14</v>
      </c>
      <c r="N118" s="16" t="s">
        <v>15</v>
      </c>
      <c r="O118" s="17" t="s">
        <v>16</v>
      </c>
      <c r="V118" s="49" t="s">
        <v>44</v>
      </c>
      <c r="W118" s="50" t="s">
        <v>45</v>
      </c>
      <c r="X118" s="51" t="s">
        <v>46</v>
      </c>
      <c r="Y118" s="52" t="s">
        <v>44</v>
      </c>
      <c r="Z118" s="51" t="s">
        <v>44</v>
      </c>
    </row>
    <row r="119" spans="2:26" ht="13.5" thickBot="1" x14ac:dyDescent="0.25">
      <c r="B119" s="11" t="s">
        <v>60</v>
      </c>
      <c r="C119" s="12" t="s">
        <v>17</v>
      </c>
      <c r="D119" s="13" t="s">
        <v>18</v>
      </c>
      <c r="E119" s="12" t="s">
        <v>19</v>
      </c>
      <c r="F119" s="12" t="s">
        <v>19</v>
      </c>
      <c r="G119" s="24" t="s">
        <v>20</v>
      </c>
      <c r="H119" s="12" t="s">
        <v>19</v>
      </c>
      <c r="I119" s="12" t="s">
        <v>19</v>
      </c>
      <c r="J119" s="24" t="s">
        <v>20</v>
      </c>
      <c r="K119" s="12" t="s">
        <v>19</v>
      </c>
      <c r="L119" s="12" t="s">
        <v>19</v>
      </c>
      <c r="M119" s="24" t="s">
        <v>20</v>
      </c>
      <c r="N119" s="12" t="s">
        <v>21</v>
      </c>
      <c r="O119" s="14" t="s">
        <v>22</v>
      </c>
      <c r="V119" s="53" t="s">
        <v>7</v>
      </c>
      <c r="W119" s="54" t="s">
        <v>48</v>
      </c>
      <c r="X119" s="55" t="s">
        <v>49</v>
      </c>
      <c r="Y119" s="56" t="s">
        <v>50</v>
      </c>
      <c r="Z119" s="55" t="s">
        <v>51</v>
      </c>
    </row>
    <row r="120" spans="2:26" ht="13.5" thickTop="1" x14ac:dyDescent="0.2">
      <c r="B120" s="1" t="s">
        <v>24</v>
      </c>
      <c r="C120" s="2">
        <v>137366</v>
      </c>
      <c r="D120" s="2">
        <v>4579</v>
      </c>
      <c r="E120" s="2">
        <v>260</v>
      </c>
      <c r="F120" s="2">
        <v>12</v>
      </c>
      <c r="G120" s="2">
        <v>94</v>
      </c>
      <c r="H120" s="2">
        <v>283</v>
      </c>
      <c r="I120" s="2">
        <v>5</v>
      </c>
      <c r="J120" s="2">
        <v>98</v>
      </c>
      <c r="K120" s="2">
        <v>736</v>
      </c>
      <c r="L120" s="2">
        <v>36</v>
      </c>
      <c r="M120" s="2">
        <v>95</v>
      </c>
      <c r="N120" s="4">
        <v>180.7</v>
      </c>
      <c r="O120" s="3">
        <v>18</v>
      </c>
      <c r="V120" s="57">
        <f t="shared" ref="V120:V131" si="33">D120/$D$2</f>
        <v>0.83254545454545459</v>
      </c>
      <c r="W120" s="58">
        <f t="shared" ref="W120:W131" si="34">(D120*E120)/1000</f>
        <v>1190.54</v>
      </c>
      <c r="X120" s="59">
        <f>(W120)/$F$3</f>
        <v>0.72153939393939392</v>
      </c>
      <c r="Y120" s="60">
        <f t="shared" ref="Y120:Y131" si="35">(D120*H120)/1000</f>
        <v>1295.857</v>
      </c>
      <c r="Z120" s="59">
        <f>(Y120)/$H$3</f>
        <v>0.78536787878787873</v>
      </c>
    </row>
    <row r="121" spans="2:26" x14ac:dyDescent="0.2">
      <c r="B121" s="1" t="s">
        <v>25</v>
      </c>
      <c r="C121" s="2">
        <v>125899</v>
      </c>
      <c r="D121" s="2">
        <v>4332</v>
      </c>
      <c r="E121" s="2">
        <v>324</v>
      </c>
      <c r="F121" s="2">
        <v>14</v>
      </c>
      <c r="G121" s="2">
        <v>96</v>
      </c>
      <c r="H121" s="2">
        <v>274</v>
      </c>
      <c r="I121" s="2">
        <v>10</v>
      </c>
      <c r="J121" s="2">
        <v>96</v>
      </c>
      <c r="K121" s="2">
        <v>580</v>
      </c>
      <c r="L121" s="2">
        <v>28</v>
      </c>
      <c r="M121" s="2">
        <v>95</v>
      </c>
      <c r="N121" s="3">
        <v>169.1</v>
      </c>
      <c r="O121" s="3">
        <v>18.7</v>
      </c>
      <c r="V121" s="57">
        <f t="shared" si="33"/>
        <v>0.78763636363636369</v>
      </c>
      <c r="W121" s="58">
        <f t="shared" si="34"/>
        <v>1403.568</v>
      </c>
      <c r="X121" s="59">
        <f t="shared" ref="X121:X133" si="36">(W121)/$F$3</f>
        <v>0.8506472727272727</v>
      </c>
      <c r="Y121" s="60">
        <f t="shared" si="35"/>
        <v>1186.9680000000001</v>
      </c>
      <c r="Z121" s="59">
        <f t="shared" ref="Z121:Z133" si="37">(Y121)/$H$3</f>
        <v>0.71937454545454549</v>
      </c>
    </row>
    <row r="122" spans="2:26" x14ac:dyDescent="0.2">
      <c r="B122" s="1" t="s">
        <v>26</v>
      </c>
      <c r="C122" s="2">
        <v>130473</v>
      </c>
      <c r="D122" s="2">
        <v>4209</v>
      </c>
      <c r="E122" s="2">
        <v>269</v>
      </c>
      <c r="F122" s="2">
        <v>12</v>
      </c>
      <c r="G122" s="2">
        <v>95</v>
      </c>
      <c r="H122" s="2">
        <v>274</v>
      </c>
      <c r="I122" s="2">
        <v>5</v>
      </c>
      <c r="J122" s="2">
        <v>98</v>
      </c>
      <c r="K122" s="2">
        <v>572</v>
      </c>
      <c r="L122" s="2">
        <v>35</v>
      </c>
      <c r="M122" s="2">
        <v>93</v>
      </c>
      <c r="N122" s="3">
        <v>207</v>
      </c>
      <c r="O122" s="3">
        <v>16.8</v>
      </c>
      <c r="V122" s="57">
        <f t="shared" si="33"/>
        <v>0.76527272727272733</v>
      </c>
      <c r="W122" s="58">
        <f t="shared" si="34"/>
        <v>1132.221</v>
      </c>
      <c r="X122" s="59">
        <f t="shared" si="36"/>
        <v>0.6861945454545455</v>
      </c>
      <c r="Y122" s="60">
        <f t="shared" si="35"/>
        <v>1153.2660000000001</v>
      </c>
      <c r="Z122" s="59">
        <f t="shared" si="37"/>
        <v>0.69894909090909096</v>
      </c>
    </row>
    <row r="123" spans="2:26" x14ac:dyDescent="0.2">
      <c r="B123" s="1" t="s">
        <v>27</v>
      </c>
      <c r="C123" s="2">
        <v>134782</v>
      </c>
      <c r="D123" s="2">
        <v>4493</v>
      </c>
      <c r="E123" s="2">
        <v>524</v>
      </c>
      <c r="F123" s="2">
        <v>11</v>
      </c>
      <c r="G123" s="2">
        <v>97</v>
      </c>
      <c r="H123" s="2">
        <v>365</v>
      </c>
      <c r="I123" s="2">
        <v>6</v>
      </c>
      <c r="J123" s="2">
        <v>98</v>
      </c>
      <c r="K123" s="2">
        <v>897</v>
      </c>
      <c r="L123" s="2">
        <v>36</v>
      </c>
      <c r="M123" s="2">
        <v>95</v>
      </c>
      <c r="N123" s="3">
        <v>177.2</v>
      </c>
      <c r="O123" s="3">
        <v>16.3</v>
      </c>
      <c r="V123" s="57">
        <f t="shared" si="33"/>
        <v>0.81690909090909092</v>
      </c>
      <c r="W123" s="58">
        <f t="shared" si="34"/>
        <v>2354.3319999999999</v>
      </c>
      <c r="X123" s="59">
        <f t="shared" si="36"/>
        <v>1.4268678787878788</v>
      </c>
      <c r="Y123" s="60">
        <f t="shared" si="35"/>
        <v>1639.9449999999999</v>
      </c>
      <c r="Z123" s="59">
        <f t="shared" si="37"/>
        <v>0.99390606060606057</v>
      </c>
    </row>
    <row r="124" spans="2:26" x14ac:dyDescent="0.2">
      <c r="B124" s="1" t="s">
        <v>28</v>
      </c>
      <c r="C124" s="2">
        <v>142013</v>
      </c>
      <c r="D124" s="2">
        <v>4581</v>
      </c>
      <c r="E124" s="2">
        <v>362</v>
      </c>
      <c r="F124" s="2">
        <v>9</v>
      </c>
      <c r="G124" s="2">
        <v>97</v>
      </c>
      <c r="H124" s="2">
        <v>238</v>
      </c>
      <c r="I124" s="2">
        <v>6</v>
      </c>
      <c r="J124" s="2">
        <v>98</v>
      </c>
      <c r="K124" s="2">
        <v>770</v>
      </c>
      <c r="L124" s="2">
        <v>23</v>
      </c>
      <c r="M124" s="2">
        <v>97</v>
      </c>
      <c r="N124" s="3">
        <v>257</v>
      </c>
      <c r="O124" s="3">
        <v>16</v>
      </c>
      <c r="V124" s="57">
        <f t="shared" si="33"/>
        <v>0.83290909090909093</v>
      </c>
      <c r="W124" s="58">
        <f t="shared" si="34"/>
        <v>1658.3219999999999</v>
      </c>
      <c r="X124" s="59">
        <f t="shared" si="36"/>
        <v>1.0050436363636364</v>
      </c>
      <c r="Y124" s="60">
        <f t="shared" si="35"/>
        <v>1090.278</v>
      </c>
      <c r="Z124" s="59">
        <f t="shared" si="37"/>
        <v>0.6607745454545455</v>
      </c>
    </row>
    <row r="125" spans="2:26" x14ac:dyDescent="0.2">
      <c r="B125" s="1" t="s">
        <v>29</v>
      </c>
      <c r="C125" s="2">
        <v>126221</v>
      </c>
      <c r="D125" s="2">
        <v>4207</v>
      </c>
      <c r="E125" s="2">
        <v>436</v>
      </c>
      <c r="F125" s="2">
        <v>15</v>
      </c>
      <c r="G125" s="2">
        <v>96</v>
      </c>
      <c r="H125" s="2">
        <v>347</v>
      </c>
      <c r="I125" s="2">
        <v>6</v>
      </c>
      <c r="J125" s="2">
        <v>98</v>
      </c>
      <c r="K125" s="2">
        <v>850</v>
      </c>
      <c r="L125" s="2">
        <v>34</v>
      </c>
      <c r="M125" s="2">
        <v>96</v>
      </c>
      <c r="N125" s="3">
        <v>205</v>
      </c>
      <c r="O125" s="3">
        <v>18.100000000000001</v>
      </c>
      <c r="V125" s="57">
        <f t="shared" si="33"/>
        <v>0.76490909090909087</v>
      </c>
      <c r="W125" s="58">
        <f t="shared" si="34"/>
        <v>1834.252</v>
      </c>
      <c r="X125" s="59">
        <f t="shared" si="36"/>
        <v>1.1116678787878786</v>
      </c>
      <c r="Y125" s="60">
        <f t="shared" si="35"/>
        <v>1459.829</v>
      </c>
      <c r="Z125" s="59">
        <f t="shared" si="37"/>
        <v>0.88474484848484847</v>
      </c>
    </row>
    <row r="126" spans="2:26" x14ac:dyDescent="0.2">
      <c r="B126" s="1" t="s">
        <v>30</v>
      </c>
      <c r="C126" s="2">
        <v>130029</v>
      </c>
      <c r="D126" s="2">
        <v>4194</v>
      </c>
      <c r="E126" s="2">
        <v>272</v>
      </c>
      <c r="F126" s="2">
        <v>4</v>
      </c>
      <c r="G126" s="2">
        <v>98</v>
      </c>
      <c r="H126" s="2">
        <v>304</v>
      </c>
      <c r="I126" s="2">
        <v>10</v>
      </c>
      <c r="J126" s="2">
        <v>97</v>
      </c>
      <c r="K126" s="2">
        <v>618</v>
      </c>
      <c r="L126" s="2">
        <v>27</v>
      </c>
      <c r="M126" s="2">
        <v>95</v>
      </c>
      <c r="N126" s="3">
        <v>166.7</v>
      </c>
      <c r="O126" s="3">
        <v>19</v>
      </c>
      <c r="V126" s="57">
        <f t="shared" si="33"/>
        <v>0.76254545454545453</v>
      </c>
      <c r="W126" s="58">
        <f t="shared" si="34"/>
        <v>1140.768</v>
      </c>
      <c r="X126" s="59">
        <f t="shared" si="36"/>
        <v>0.69137454545454546</v>
      </c>
      <c r="Y126" s="60">
        <f t="shared" si="35"/>
        <v>1274.9760000000001</v>
      </c>
      <c r="Z126" s="59">
        <f t="shared" si="37"/>
        <v>0.77271272727272733</v>
      </c>
    </row>
    <row r="127" spans="2:26" x14ac:dyDescent="0.2">
      <c r="B127" s="1" t="s">
        <v>31</v>
      </c>
      <c r="C127" s="2">
        <v>131390</v>
      </c>
      <c r="D127" s="2">
        <v>4238</v>
      </c>
      <c r="E127" s="2">
        <v>268</v>
      </c>
      <c r="F127" s="2">
        <v>12</v>
      </c>
      <c r="G127" s="2">
        <v>94</v>
      </c>
      <c r="H127" s="2">
        <v>302</v>
      </c>
      <c r="I127" s="2">
        <v>12</v>
      </c>
      <c r="J127" s="2">
        <v>96</v>
      </c>
      <c r="K127" s="2">
        <v>678</v>
      </c>
      <c r="L127" s="2">
        <v>32</v>
      </c>
      <c r="M127" s="2">
        <v>95</v>
      </c>
      <c r="N127" s="3">
        <v>156.6</v>
      </c>
      <c r="O127" s="3">
        <v>18.88</v>
      </c>
      <c r="V127" s="57">
        <f t="shared" si="33"/>
        <v>0.77054545454545453</v>
      </c>
      <c r="W127" s="58">
        <f t="shared" si="34"/>
        <v>1135.7840000000001</v>
      </c>
      <c r="X127" s="59">
        <f t="shared" si="36"/>
        <v>0.68835393939393941</v>
      </c>
      <c r="Y127" s="60">
        <f t="shared" si="35"/>
        <v>1279.876</v>
      </c>
      <c r="Z127" s="59">
        <f t="shared" si="37"/>
        <v>0.77568242424242417</v>
      </c>
    </row>
    <row r="128" spans="2:26" x14ac:dyDescent="0.2">
      <c r="B128" s="1" t="s">
        <v>32</v>
      </c>
      <c r="C128" s="2">
        <v>130018</v>
      </c>
      <c r="D128" s="2">
        <v>4334</v>
      </c>
      <c r="E128" s="2">
        <v>302</v>
      </c>
      <c r="F128" s="2">
        <v>8</v>
      </c>
      <c r="G128" s="2">
        <v>97</v>
      </c>
      <c r="H128" s="2">
        <v>239</v>
      </c>
      <c r="I128" s="2">
        <v>9</v>
      </c>
      <c r="J128" s="2">
        <v>96</v>
      </c>
      <c r="K128" s="2">
        <v>527</v>
      </c>
      <c r="L128" s="2">
        <v>88</v>
      </c>
      <c r="M128" s="2">
        <v>95</v>
      </c>
      <c r="N128" s="3">
        <v>128</v>
      </c>
      <c r="O128" s="3">
        <v>18.88</v>
      </c>
      <c r="V128" s="57">
        <f t="shared" si="33"/>
        <v>0.78800000000000003</v>
      </c>
      <c r="W128" s="58">
        <f t="shared" si="34"/>
        <v>1308.8679999999999</v>
      </c>
      <c r="X128" s="59">
        <f t="shared" si="36"/>
        <v>0.79325333333333325</v>
      </c>
      <c r="Y128" s="60">
        <f t="shared" si="35"/>
        <v>1035.826</v>
      </c>
      <c r="Z128" s="59">
        <f t="shared" si="37"/>
        <v>0.62777333333333329</v>
      </c>
    </row>
    <row r="129" spans="2:26" x14ac:dyDescent="0.2">
      <c r="B129" s="1" t="s">
        <v>33</v>
      </c>
      <c r="C129" s="2">
        <v>142383</v>
      </c>
      <c r="D129" s="2">
        <v>4593</v>
      </c>
      <c r="E129" s="2">
        <v>371</v>
      </c>
      <c r="F129" s="2">
        <v>7</v>
      </c>
      <c r="G129" s="2">
        <v>98</v>
      </c>
      <c r="H129" s="2">
        <v>272</v>
      </c>
      <c r="I129" s="2">
        <v>6</v>
      </c>
      <c r="J129" s="2">
        <v>98</v>
      </c>
      <c r="K129" s="2">
        <v>623</v>
      </c>
      <c r="L129" s="2">
        <v>23</v>
      </c>
      <c r="M129" s="2">
        <v>96</v>
      </c>
      <c r="N129" s="3">
        <v>170.9</v>
      </c>
      <c r="O129" s="3">
        <v>16.399999999999999</v>
      </c>
      <c r="V129" s="57">
        <f t="shared" si="33"/>
        <v>0.83509090909090911</v>
      </c>
      <c r="W129" s="58">
        <f t="shared" si="34"/>
        <v>1704.0029999999999</v>
      </c>
      <c r="X129" s="59">
        <f t="shared" si="36"/>
        <v>1.0327290909090909</v>
      </c>
      <c r="Y129" s="60">
        <f t="shared" si="35"/>
        <v>1249.296</v>
      </c>
      <c r="Z129" s="59">
        <f t="shared" si="37"/>
        <v>0.75714909090909099</v>
      </c>
    </row>
    <row r="130" spans="2:26" x14ac:dyDescent="0.2">
      <c r="B130" s="18" t="s">
        <v>34</v>
      </c>
      <c r="C130" s="2">
        <v>141356</v>
      </c>
      <c r="D130" s="2">
        <v>4712</v>
      </c>
      <c r="E130" s="2">
        <v>377</v>
      </c>
      <c r="F130" s="2">
        <v>9</v>
      </c>
      <c r="G130" s="2">
        <v>98</v>
      </c>
      <c r="H130" s="2">
        <v>347</v>
      </c>
      <c r="I130" s="2">
        <v>10</v>
      </c>
      <c r="J130" s="2">
        <v>97</v>
      </c>
      <c r="K130" s="2">
        <v>876</v>
      </c>
      <c r="L130" s="2">
        <v>30</v>
      </c>
      <c r="M130" s="2">
        <v>97</v>
      </c>
      <c r="N130" s="3">
        <v>162</v>
      </c>
      <c r="O130" s="3">
        <v>17</v>
      </c>
      <c r="V130" s="57">
        <f t="shared" si="33"/>
        <v>0.85672727272727278</v>
      </c>
      <c r="W130" s="58">
        <f t="shared" si="34"/>
        <v>1776.424</v>
      </c>
      <c r="X130" s="59">
        <f t="shared" si="36"/>
        <v>1.0766206060606061</v>
      </c>
      <c r="Y130" s="60">
        <f t="shared" si="35"/>
        <v>1635.0640000000001</v>
      </c>
      <c r="Z130" s="59">
        <f t="shared" si="37"/>
        <v>0.99094787878787882</v>
      </c>
    </row>
    <row r="131" spans="2:26" ht="13.5" thickBot="1" x14ac:dyDescent="0.25">
      <c r="B131" s="20" t="s">
        <v>35</v>
      </c>
      <c r="C131" s="2">
        <v>156557</v>
      </c>
      <c r="D131" s="2">
        <v>5050</v>
      </c>
      <c r="E131" s="2">
        <v>374</v>
      </c>
      <c r="F131" s="2">
        <v>10</v>
      </c>
      <c r="G131" s="2">
        <v>97</v>
      </c>
      <c r="H131" s="2">
        <v>395</v>
      </c>
      <c r="I131" s="2">
        <v>9</v>
      </c>
      <c r="J131" s="2">
        <v>98</v>
      </c>
      <c r="K131" s="2">
        <v>799</v>
      </c>
      <c r="L131" s="2">
        <v>28</v>
      </c>
      <c r="M131" s="2">
        <v>97</v>
      </c>
      <c r="N131" s="3">
        <v>182.4</v>
      </c>
      <c r="O131" s="3">
        <v>16</v>
      </c>
      <c r="V131" s="57">
        <f t="shared" si="33"/>
        <v>0.91818181818181821</v>
      </c>
      <c r="W131" s="58">
        <f t="shared" si="34"/>
        <v>1888.7</v>
      </c>
      <c r="X131" s="59">
        <f t="shared" si="36"/>
        <v>1.1446666666666667</v>
      </c>
      <c r="Y131" s="60">
        <f t="shared" si="35"/>
        <v>1994.75</v>
      </c>
      <c r="Z131" s="59">
        <f t="shared" si="37"/>
        <v>1.208939393939394</v>
      </c>
    </row>
    <row r="132" spans="2:26" ht="13.5" thickTop="1" x14ac:dyDescent="0.2">
      <c r="B132" s="19" t="s">
        <v>61</v>
      </c>
      <c r="C132" s="5">
        <f t="shared" ref="C132:O132" si="38">SUM(C120:C131)</f>
        <v>1628487</v>
      </c>
      <c r="D132" s="5">
        <f t="shared" si="38"/>
        <v>53522</v>
      </c>
      <c r="E132" s="5">
        <f t="shared" si="38"/>
        <v>4139</v>
      </c>
      <c r="F132" s="5">
        <f>SUM(F120:F131)</f>
        <v>123</v>
      </c>
      <c r="G132" s="5">
        <f>SUM(G120:G131)</f>
        <v>1157</v>
      </c>
      <c r="H132" s="5">
        <f>SUM(H120:H131)</f>
        <v>3640</v>
      </c>
      <c r="I132" s="5">
        <f>SUM(I120:I131)</f>
        <v>94</v>
      </c>
      <c r="J132" s="5">
        <f>SUM(J120:J131)</f>
        <v>1168</v>
      </c>
      <c r="K132" s="5">
        <f t="shared" si="38"/>
        <v>8526</v>
      </c>
      <c r="L132" s="5">
        <f>SUM(L120:L131)</f>
        <v>420</v>
      </c>
      <c r="M132" s="5">
        <f>SUM(M120:M131)</f>
        <v>1146</v>
      </c>
      <c r="N132" s="5">
        <f t="shared" si="38"/>
        <v>2162.6</v>
      </c>
      <c r="O132" s="5">
        <f t="shared" si="38"/>
        <v>210.06</v>
      </c>
      <c r="V132" s="61"/>
      <c r="W132" s="62"/>
      <c r="X132" s="63"/>
      <c r="Y132" s="64"/>
      <c r="Z132" s="63"/>
    </row>
    <row r="133" spans="2:26" ht="13.5" thickBot="1" x14ac:dyDescent="0.25">
      <c r="B133" s="6" t="s">
        <v>62</v>
      </c>
      <c r="C133" s="7">
        <f>AVERAGE(C120:C131)</f>
        <v>135707.25</v>
      </c>
      <c r="D133" s="7">
        <f t="shared" ref="D133:O133" si="39">AVERAGE(D120:D131)</f>
        <v>4460.166666666667</v>
      </c>
      <c r="E133" s="7">
        <f t="shared" si="39"/>
        <v>344.91666666666669</v>
      </c>
      <c r="F133" s="7">
        <f>AVERAGE(F120:F131)</f>
        <v>10.25</v>
      </c>
      <c r="G133" s="7">
        <f>AVERAGE(G120:G131)</f>
        <v>96.416666666666671</v>
      </c>
      <c r="H133" s="7">
        <f>AVERAGE(H120:H131)</f>
        <v>303.33333333333331</v>
      </c>
      <c r="I133" s="7">
        <f>AVERAGE(I120:I131)</f>
        <v>7.833333333333333</v>
      </c>
      <c r="J133" s="7">
        <f>AVERAGE(J120:J131)</f>
        <v>97.333333333333329</v>
      </c>
      <c r="K133" s="7">
        <f t="shared" si="39"/>
        <v>710.5</v>
      </c>
      <c r="L133" s="7">
        <f>AVERAGE(L120:L131)</f>
        <v>35</v>
      </c>
      <c r="M133" s="7">
        <f>AVERAGE(M120:M131)</f>
        <v>95.5</v>
      </c>
      <c r="N133" s="7">
        <f t="shared" si="39"/>
        <v>180.21666666666667</v>
      </c>
      <c r="O133" s="7">
        <f t="shared" si="39"/>
        <v>17.504999999999999</v>
      </c>
      <c r="V133" s="65">
        <f>D133/$D$2</f>
        <v>0.81093939393939396</v>
      </c>
      <c r="W133" s="66">
        <f>(D133*E133)/1000</f>
        <v>1538.3858194444447</v>
      </c>
      <c r="X133" s="67">
        <f t="shared" si="36"/>
        <v>0.93235504208754227</v>
      </c>
      <c r="Y133" s="68">
        <f>(D133*H133)/1000</f>
        <v>1352.9172222222223</v>
      </c>
      <c r="Z133" s="67">
        <f t="shared" si="37"/>
        <v>0.81994983164983171</v>
      </c>
    </row>
    <row r="134" spans="2:26" ht="13.5" thickTop="1" x14ac:dyDescent="0.2"/>
    <row r="135" spans="2:26" ht="13.5" thickBot="1" x14ac:dyDescent="0.25"/>
    <row r="136" spans="2:26" ht="13.5" thickTop="1" x14ac:dyDescent="0.2">
      <c r="B136" s="15" t="s">
        <v>6</v>
      </c>
      <c r="C136" s="16" t="s">
        <v>7</v>
      </c>
      <c r="D136" s="16" t="s">
        <v>7</v>
      </c>
      <c r="E136" s="16" t="s">
        <v>8</v>
      </c>
      <c r="F136" s="16" t="s">
        <v>9</v>
      </c>
      <c r="G136" s="23" t="s">
        <v>3</v>
      </c>
      <c r="H136" s="16" t="s">
        <v>10</v>
      </c>
      <c r="I136" s="16" t="s">
        <v>11</v>
      </c>
      <c r="J136" s="23" t="s">
        <v>4</v>
      </c>
      <c r="K136" s="16" t="s">
        <v>12</v>
      </c>
      <c r="L136" s="16" t="s">
        <v>13</v>
      </c>
      <c r="M136" s="23" t="s">
        <v>14</v>
      </c>
      <c r="N136" s="16" t="s">
        <v>15</v>
      </c>
      <c r="O136" s="17" t="s">
        <v>16</v>
      </c>
      <c r="V136" s="49" t="s">
        <v>44</v>
      </c>
      <c r="W136" s="50" t="s">
        <v>45</v>
      </c>
      <c r="X136" s="51" t="s">
        <v>46</v>
      </c>
      <c r="Y136" s="52" t="s">
        <v>44</v>
      </c>
      <c r="Z136" s="51" t="s">
        <v>44</v>
      </c>
    </row>
    <row r="137" spans="2:26" ht="13.5" thickBot="1" x14ac:dyDescent="0.25">
      <c r="B137" s="11" t="s">
        <v>63</v>
      </c>
      <c r="C137" s="12" t="s">
        <v>17</v>
      </c>
      <c r="D137" s="13" t="s">
        <v>18</v>
      </c>
      <c r="E137" s="12" t="s">
        <v>19</v>
      </c>
      <c r="F137" s="12" t="s">
        <v>19</v>
      </c>
      <c r="G137" s="24" t="s">
        <v>20</v>
      </c>
      <c r="H137" s="12" t="s">
        <v>19</v>
      </c>
      <c r="I137" s="12" t="s">
        <v>19</v>
      </c>
      <c r="J137" s="24" t="s">
        <v>20</v>
      </c>
      <c r="K137" s="12" t="s">
        <v>19</v>
      </c>
      <c r="L137" s="12" t="s">
        <v>19</v>
      </c>
      <c r="M137" s="24" t="s">
        <v>20</v>
      </c>
      <c r="N137" s="12" t="s">
        <v>21</v>
      </c>
      <c r="O137" s="14" t="s">
        <v>22</v>
      </c>
      <c r="V137" s="53" t="s">
        <v>7</v>
      </c>
      <c r="W137" s="54" t="s">
        <v>48</v>
      </c>
      <c r="X137" s="55" t="s">
        <v>49</v>
      </c>
      <c r="Y137" s="56" t="s">
        <v>50</v>
      </c>
      <c r="Z137" s="55" t="s">
        <v>51</v>
      </c>
    </row>
    <row r="138" spans="2:26" ht="13.5" thickTop="1" x14ac:dyDescent="0.2">
      <c r="B138" s="1" t="s">
        <v>24</v>
      </c>
      <c r="C138" s="2">
        <v>153737</v>
      </c>
      <c r="D138" s="2">
        <v>4959</v>
      </c>
      <c r="E138" s="2">
        <v>436</v>
      </c>
      <c r="F138" s="2">
        <v>12</v>
      </c>
      <c r="G138" s="2">
        <v>97</v>
      </c>
      <c r="H138" s="2">
        <v>272</v>
      </c>
      <c r="I138" s="2">
        <v>6</v>
      </c>
      <c r="J138" s="2">
        <v>98</v>
      </c>
      <c r="K138" s="2">
        <v>712</v>
      </c>
      <c r="L138" s="2">
        <v>37</v>
      </c>
      <c r="M138" s="2">
        <v>95</v>
      </c>
      <c r="N138" s="4">
        <v>253.8</v>
      </c>
      <c r="O138" s="3">
        <v>17</v>
      </c>
      <c r="V138" s="57">
        <f t="shared" ref="V138:V149" si="40">D138/$D$2</f>
        <v>0.90163636363636368</v>
      </c>
      <c r="W138" s="58">
        <f t="shared" ref="W138:W149" si="41">(D138*E138)/1000</f>
        <v>2162.1239999999998</v>
      </c>
      <c r="X138" s="59">
        <f>(W138)/$F$3</f>
        <v>1.3103781818181817</v>
      </c>
      <c r="Y138" s="60">
        <f t="shared" ref="Y138:Y149" si="42">(D138*H138)/1000</f>
        <v>1348.848</v>
      </c>
      <c r="Z138" s="59">
        <f>(Y138)/$H$3</f>
        <v>0.8174836363636363</v>
      </c>
    </row>
    <row r="139" spans="2:26" x14ac:dyDescent="0.2">
      <c r="B139" s="1" t="s">
        <v>25</v>
      </c>
      <c r="C139" s="2">
        <v>127255</v>
      </c>
      <c r="D139" s="2">
        <v>4545</v>
      </c>
      <c r="E139" s="2">
        <v>524</v>
      </c>
      <c r="F139" s="2">
        <v>11</v>
      </c>
      <c r="G139" s="2">
        <v>98</v>
      </c>
      <c r="H139" s="2">
        <v>269</v>
      </c>
      <c r="I139" s="2">
        <v>4</v>
      </c>
      <c r="J139" s="2">
        <v>98</v>
      </c>
      <c r="K139" s="2">
        <v>833</v>
      </c>
      <c r="L139" s="2">
        <v>31</v>
      </c>
      <c r="M139" s="2">
        <v>96</v>
      </c>
      <c r="N139" s="3">
        <v>232.2</v>
      </c>
      <c r="O139" s="3">
        <v>16.600000000000001</v>
      </c>
      <c r="V139" s="57">
        <f t="shared" si="40"/>
        <v>0.82636363636363641</v>
      </c>
      <c r="W139" s="58">
        <f t="shared" si="41"/>
        <v>2381.58</v>
      </c>
      <c r="X139" s="59">
        <f t="shared" ref="X139:X151" si="43">(W139)/$F$3</f>
        <v>1.4433818181818181</v>
      </c>
      <c r="Y139" s="60">
        <f t="shared" si="42"/>
        <v>1222.605</v>
      </c>
      <c r="Z139" s="59">
        <f t="shared" ref="Z139:Z151" si="44">(Y139)/$H$3</f>
        <v>0.74097272727272734</v>
      </c>
    </row>
    <row r="140" spans="2:26" x14ac:dyDescent="0.2">
      <c r="B140" s="1" t="s">
        <v>26</v>
      </c>
      <c r="C140" s="2">
        <v>128050</v>
      </c>
      <c r="D140" s="2">
        <v>4131</v>
      </c>
      <c r="E140" s="2">
        <v>492</v>
      </c>
      <c r="F140" s="2">
        <v>12</v>
      </c>
      <c r="G140" s="2">
        <v>97</v>
      </c>
      <c r="H140" s="2">
        <v>307</v>
      </c>
      <c r="I140" s="2">
        <v>7</v>
      </c>
      <c r="J140" s="2">
        <v>98</v>
      </c>
      <c r="K140" s="2">
        <v>819</v>
      </c>
      <c r="L140" s="2">
        <v>32</v>
      </c>
      <c r="M140" s="2">
        <v>96</v>
      </c>
      <c r="N140" s="3">
        <v>214.3</v>
      </c>
      <c r="O140" s="3">
        <v>17</v>
      </c>
      <c r="V140" s="57">
        <f t="shared" si="40"/>
        <v>0.75109090909090914</v>
      </c>
      <c r="W140" s="58">
        <f t="shared" si="41"/>
        <v>2032.452</v>
      </c>
      <c r="X140" s="59">
        <f t="shared" si="43"/>
        <v>1.2317890909090909</v>
      </c>
      <c r="Y140" s="60">
        <f t="shared" si="42"/>
        <v>1268.2170000000001</v>
      </c>
      <c r="Z140" s="59">
        <f t="shared" si="44"/>
        <v>0.76861636363636365</v>
      </c>
    </row>
    <row r="141" spans="2:26" x14ac:dyDescent="0.2">
      <c r="B141" s="1" t="s">
        <v>27</v>
      </c>
      <c r="C141" s="2">
        <v>133495</v>
      </c>
      <c r="D141" s="2">
        <v>4450</v>
      </c>
      <c r="E141" s="2">
        <v>391</v>
      </c>
      <c r="F141" s="2">
        <v>9</v>
      </c>
      <c r="G141" s="2">
        <v>97</v>
      </c>
      <c r="H141" s="2">
        <v>266</v>
      </c>
      <c r="I141" s="2">
        <v>6</v>
      </c>
      <c r="J141" s="2">
        <v>98</v>
      </c>
      <c r="K141" s="2">
        <v>588</v>
      </c>
      <c r="L141" s="2">
        <v>25</v>
      </c>
      <c r="M141" s="2">
        <v>96</v>
      </c>
      <c r="N141" s="3">
        <v>199.1</v>
      </c>
      <c r="O141" s="3">
        <v>17.5</v>
      </c>
      <c r="V141" s="57">
        <f t="shared" si="40"/>
        <v>0.80909090909090908</v>
      </c>
      <c r="W141" s="58">
        <f t="shared" si="41"/>
        <v>1739.95</v>
      </c>
      <c r="X141" s="59">
        <f t="shared" si="43"/>
        <v>1.0545151515151516</v>
      </c>
      <c r="Y141" s="60">
        <f t="shared" si="42"/>
        <v>1183.7</v>
      </c>
      <c r="Z141" s="59">
        <f t="shared" si="44"/>
        <v>0.71739393939393947</v>
      </c>
    </row>
    <row r="142" spans="2:26" x14ac:dyDescent="0.2">
      <c r="B142" s="1" t="s">
        <v>28</v>
      </c>
      <c r="C142" s="2">
        <v>146889</v>
      </c>
      <c r="D142" s="2">
        <v>4738</v>
      </c>
      <c r="E142" s="2">
        <v>491</v>
      </c>
      <c r="F142" s="2">
        <v>11</v>
      </c>
      <c r="G142" s="2">
        <v>98</v>
      </c>
      <c r="H142" s="2">
        <v>297</v>
      </c>
      <c r="I142" s="2">
        <v>7</v>
      </c>
      <c r="J142" s="2">
        <v>98</v>
      </c>
      <c r="K142" s="2">
        <v>874</v>
      </c>
      <c r="L142" s="2">
        <v>37</v>
      </c>
      <c r="M142" s="2">
        <v>96</v>
      </c>
      <c r="N142" s="3">
        <v>233.5</v>
      </c>
      <c r="O142" s="3">
        <v>17.2</v>
      </c>
      <c r="V142" s="57">
        <f t="shared" si="40"/>
        <v>0.86145454545454547</v>
      </c>
      <c r="W142" s="58">
        <f t="shared" si="41"/>
        <v>2326.3580000000002</v>
      </c>
      <c r="X142" s="59">
        <f t="shared" si="43"/>
        <v>1.4099139393939395</v>
      </c>
      <c r="Y142" s="60">
        <f t="shared" si="42"/>
        <v>1407.1859999999999</v>
      </c>
      <c r="Z142" s="59">
        <f t="shared" si="44"/>
        <v>0.85283999999999993</v>
      </c>
    </row>
    <row r="143" spans="2:26" x14ac:dyDescent="0.2">
      <c r="B143" s="1" t="s">
        <v>29</v>
      </c>
      <c r="C143" s="2">
        <v>130870</v>
      </c>
      <c r="D143" s="2">
        <v>4362</v>
      </c>
      <c r="E143" s="2">
        <v>593</v>
      </c>
      <c r="F143" s="2">
        <v>10</v>
      </c>
      <c r="G143" s="2">
        <v>98</v>
      </c>
      <c r="H143" s="2">
        <v>276</v>
      </c>
      <c r="I143" s="2">
        <v>9</v>
      </c>
      <c r="J143" s="2">
        <v>97</v>
      </c>
      <c r="K143" s="2">
        <v>920</v>
      </c>
      <c r="L143" s="2">
        <v>34</v>
      </c>
      <c r="M143" s="2">
        <v>96</v>
      </c>
      <c r="N143" s="3">
        <v>215.9</v>
      </c>
      <c r="O143" s="3">
        <v>17.5</v>
      </c>
      <c r="V143" s="57">
        <f t="shared" si="40"/>
        <v>0.79309090909090907</v>
      </c>
      <c r="W143" s="58">
        <f t="shared" si="41"/>
        <v>2586.6660000000002</v>
      </c>
      <c r="X143" s="59">
        <f t="shared" si="43"/>
        <v>1.5676763636363638</v>
      </c>
      <c r="Y143" s="60">
        <f t="shared" si="42"/>
        <v>1203.912</v>
      </c>
      <c r="Z143" s="59">
        <f t="shared" si="44"/>
        <v>0.72964363636363638</v>
      </c>
    </row>
    <row r="144" spans="2:26" x14ac:dyDescent="0.2">
      <c r="B144" s="1" t="s">
        <v>30</v>
      </c>
      <c r="C144" s="2">
        <v>132249</v>
      </c>
      <c r="D144" s="2">
        <v>4266</v>
      </c>
      <c r="E144" s="2">
        <v>341</v>
      </c>
      <c r="F144" s="2">
        <v>8</v>
      </c>
      <c r="G144" s="2">
        <v>98</v>
      </c>
      <c r="H144" s="2">
        <v>241</v>
      </c>
      <c r="I144" s="2">
        <v>6</v>
      </c>
      <c r="J144" s="2">
        <v>97</v>
      </c>
      <c r="K144" s="2">
        <v>548</v>
      </c>
      <c r="L144" s="2">
        <v>46</v>
      </c>
      <c r="M144" s="2">
        <v>92</v>
      </c>
      <c r="N144" s="3">
        <v>248.7</v>
      </c>
      <c r="O144" s="3">
        <v>17.8</v>
      </c>
      <c r="V144" s="57">
        <f t="shared" si="40"/>
        <v>0.77563636363636368</v>
      </c>
      <c r="W144" s="58">
        <f t="shared" si="41"/>
        <v>1454.7059999999999</v>
      </c>
      <c r="X144" s="59">
        <f t="shared" si="43"/>
        <v>0.88163999999999998</v>
      </c>
      <c r="Y144" s="60">
        <f t="shared" si="42"/>
        <v>1028.106</v>
      </c>
      <c r="Z144" s="59">
        <f t="shared" si="44"/>
        <v>0.62309454545454546</v>
      </c>
    </row>
    <row r="145" spans="2:26" x14ac:dyDescent="0.2">
      <c r="B145" s="1" t="s">
        <v>31</v>
      </c>
      <c r="C145" s="2">
        <v>129900</v>
      </c>
      <c r="D145" s="2">
        <v>4190</v>
      </c>
      <c r="E145" s="2">
        <v>396</v>
      </c>
      <c r="F145" s="2">
        <v>9</v>
      </c>
      <c r="G145" s="2">
        <v>98</v>
      </c>
      <c r="H145" s="2">
        <v>195</v>
      </c>
      <c r="I145" s="2">
        <v>5</v>
      </c>
      <c r="J145" s="2">
        <v>98</v>
      </c>
      <c r="K145" s="2">
        <v>640</v>
      </c>
      <c r="L145" s="2">
        <v>41</v>
      </c>
      <c r="M145" s="2">
        <v>94</v>
      </c>
      <c r="N145" s="3">
        <v>194</v>
      </c>
      <c r="O145" s="3">
        <v>15.629087999999999</v>
      </c>
      <c r="V145" s="57">
        <f t="shared" si="40"/>
        <v>0.76181818181818184</v>
      </c>
      <c r="W145" s="58">
        <f t="shared" si="41"/>
        <v>1659.24</v>
      </c>
      <c r="X145" s="59">
        <f t="shared" si="43"/>
        <v>1.0056</v>
      </c>
      <c r="Y145" s="60">
        <f t="shared" si="42"/>
        <v>817.05</v>
      </c>
      <c r="Z145" s="59">
        <f t="shared" si="44"/>
        <v>0.49518181818181817</v>
      </c>
    </row>
    <row r="146" spans="2:26" x14ac:dyDescent="0.2">
      <c r="B146" s="1" t="s">
        <v>32</v>
      </c>
      <c r="C146" s="2">
        <v>130776</v>
      </c>
      <c r="D146" s="2">
        <v>4359</v>
      </c>
      <c r="E146" s="2">
        <v>430</v>
      </c>
      <c r="F146" s="2">
        <v>7</v>
      </c>
      <c r="G146" s="2">
        <v>98</v>
      </c>
      <c r="H146" s="2">
        <v>209</v>
      </c>
      <c r="I146" s="2">
        <v>5</v>
      </c>
      <c r="J146" s="2">
        <v>98</v>
      </c>
      <c r="K146" s="2">
        <v>828</v>
      </c>
      <c r="L146" s="2">
        <v>52</v>
      </c>
      <c r="M146" s="2">
        <v>94</v>
      </c>
      <c r="N146" s="3">
        <v>219.3</v>
      </c>
      <c r="O146" s="3">
        <v>17.63</v>
      </c>
      <c r="V146" s="57">
        <f t="shared" si="40"/>
        <v>0.79254545454545455</v>
      </c>
      <c r="W146" s="58">
        <f t="shared" si="41"/>
        <v>1874.37</v>
      </c>
      <c r="X146" s="59">
        <f t="shared" si="43"/>
        <v>1.1359818181818182</v>
      </c>
      <c r="Y146" s="60">
        <f t="shared" si="42"/>
        <v>911.03099999999995</v>
      </c>
      <c r="Z146" s="59">
        <f t="shared" si="44"/>
        <v>0.55213999999999996</v>
      </c>
    </row>
    <row r="147" spans="2:26" x14ac:dyDescent="0.2">
      <c r="B147" s="1" t="s">
        <v>33</v>
      </c>
      <c r="C147" s="2">
        <v>141397</v>
      </c>
      <c r="D147" s="2">
        <v>4561</v>
      </c>
      <c r="E147" s="2">
        <v>343</v>
      </c>
      <c r="F147" s="2">
        <v>15</v>
      </c>
      <c r="G147" s="2">
        <v>96</v>
      </c>
      <c r="H147" s="2">
        <v>203</v>
      </c>
      <c r="I147" s="2">
        <v>7</v>
      </c>
      <c r="J147" s="2">
        <v>97</v>
      </c>
      <c r="K147" s="2">
        <v>810</v>
      </c>
      <c r="L147" s="2">
        <v>39</v>
      </c>
      <c r="M147" s="2">
        <v>95</v>
      </c>
      <c r="N147" s="3">
        <v>220</v>
      </c>
      <c r="O147" s="3">
        <v>17</v>
      </c>
      <c r="V147" s="57">
        <f t="shared" si="40"/>
        <v>0.82927272727272727</v>
      </c>
      <c r="W147" s="58">
        <f t="shared" si="41"/>
        <v>1564.423</v>
      </c>
      <c r="X147" s="59">
        <f t="shared" si="43"/>
        <v>0.94813515151515149</v>
      </c>
      <c r="Y147" s="60">
        <f t="shared" si="42"/>
        <v>925.88300000000004</v>
      </c>
      <c r="Z147" s="59">
        <f t="shared" si="44"/>
        <v>0.56114121212121215</v>
      </c>
    </row>
    <row r="148" spans="2:26" x14ac:dyDescent="0.2">
      <c r="B148" s="18" t="s">
        <v>34</v>
      </c>
      <c r="C148" s="2">
        <v>136379</v>
      </c>
      <c r="D148" s="2">
        <f>C148/30</f>
        <v>4545.9666666666662</v>
      </c>
      <c r="E148" s="2">
        <v>351</v>
      </c>
      <c r="F148" s="2">
        <v>14</v>
      </c>
      <c r="G148" s="2">
        <v>96</v>
      </c>
      <c r="H148" s="2">
        <v>224</v>
      </c>
      <c r="I148" s="2">
        <v>13</v>
      </c>
      <c r="J148" s="2">
        <v>94</v>
      </c>
      <c r="K148" s="2">
        <v>722</v>
      </c>
      <c r="L148" s="2">
        <v>46</v>
      </c>
      <c r="M148" s="2">
        <v>94</v>
      </c>
      <c r="N148" s="3">
        <v>196.6</v>
      </c>
      <c r="O148" s="3">
        <v>16.8</v>
      </c>
      <c r="V148" s="57">
        <f t="shared" si="40"/>
        <v>0.82653939393939391</v>
      </c>
      <c r="W148" s="58">
        <f t="shared" si="41"/>
        <v>1595.6342999999997</v>
      </c>
      <c r="X148" s="59">
        <f t="shared" si="43"/>
        <v>0.96705109090909069</v>
      </c>
      <c r="Y148" s="60">
        <f t="shared" si="42"/>
        <v>1018.2965333333332</v>
      </c>
      <c r="Z148" s="59">
        <f t="shared" si="44"/>
        <v>0.617149414141414</v>
      </c>
    </row>
    <row r="149" spans="2:26" ht="13.5" thickBot="1" x14ac:dyDescent="0.25">
      <c r="B149" s="20" t="s">
        <v>35</v>
      </c>
      <c r="C149" s="2">
        <v>151038</v>
      </c>
      <c r="D149" s="2">
        <f>(C149/31)</f>
        <v>4872.1935483870966</v>
      </c>
      <c r="E149" s="2">
        <v>418</v>
      </c>
      <c r="F149" s="2">
        <v>10</v>
      </c>
      <c r="G149" s="2">
        <v>98</v>
      </c>
      <c r="H149" s="2">
        <v>252</v>
      </c>
      <c r="I149" s="2">
        <v>9</v>
      </c>
      <c r="J149" s="2">
        <v>96</v>
      </c>
      <c r="K149" s="2">
        <v>771</v>
      </c>
      <c r="L149" s="2">
        <v>32</v>
      </c>
      <c r="M149" s="2">
        <v>96</v>
      </c>
      <c r="N149" s="3">
        <v>138.80000000000001</v>
      </c>
      <c r="O149" s="3">
        <v>16.8</v>
      </c>
      <c r="V149" s="57">
        <f t="shared" si="40"/>
        <v>0.88585337243401752</v>
      </c>
      <c r="W149" s="58">
        <f t="shared" si="41"/>
        <v>2036.5769032258063</v>
      </c>
      <c r="X149" s="59">
        <f t="shared" si="43"/>
        <v>1.2342890322580644</v>
      </c>
      <c r="Y149" s="60">
        <f t="shared" si="42"/>
        <v>1227.7927741935484</v>
      </c>
      <c r="Z149" s="59">
        <f t="shared" si="44"/>
        <v>0.74411683284457486</v>
      </c>
    </row>
    <row r="150" spans="2:26" ht="13.5" thickTop="1" x14ac:dyDescent="0.2">
      <c r="B150" s="19" t="s">
        <v>64</v>
      </c>
      <c r="C150" s="5">
        <f t="shared" ref="C150:O150" si="45">SUM(C138:C149)</f>
        <v>1642035</v>
      </c>
      <c r="D150" s="5">
        <f t="shared" si="45"/>
        <v>53979.160215053766</v>
      </c>
      <c r="E150" s="5">
        <f t="shared" si="45"/>
        <v>5206</v>
      </c>
      <c r="F150" s="5">
        <f>SUM(F138:F149)</f>
        <v>128</v>
      </c>
      <c r="G150" s="5">
        <f>SUM(G138:G149)</f>
        <v>1169</v>
      </c>
      <c r="H150" s="5">
        <f>SUM(H138:H149)</f>
        <v>3011</v>
      </c>
      <c r="I150" s="5">
        <f>SUM(I138:I149)</f>
        <v>84</v>
      </c>
      <c r="J150" s="5">
        <f>SUM(J138:J149)</f>
        <v>1167</v>
      </c>
      <c r="K150" s="5">
        <f t="shared" si="45"/>
        <v>9065</v>
      </c>
      <c r="L150" s="5">
        <f>SUM(L138:L149)</f>
        <v>452</v>
      </c>
      <c r="M150" s="5">
        <f>SUM(M138:M149)</f>
        <v>1140</v>
      </c>
      <c r="N150" s="5">
        <f t="shared" si="45"/>
        <v>2566.2000000000003</v>
      </c>
      <c r="O150" s="5">
        <f t="shared" si="45"/>
        <v>204.45908800000001</v>
      </c>
      <c r="V150" s="61"/>
      <c r="W150" s="62"/>
      <c r="X150" s="63"/>
      <c r="Y150" s="64"/>
      <c r="Z150" s="63"/>
    </row>
    <row r="151" spans="2:26" ht="13.5" thickBot="1" x14ac:dyDescent="0.25">
      <c r="B151" s="6" t="s">
        <v>65</v>
      </c>
      <c r="C151" s="7">
        <f>AVERAGE(C138:C149)</f>
        <v>136836.25</v>
      </c>
      <c r="D151" s="7">
        <f t="shared" ref="D151:O151" si="46">AVERAGE(D138:D149)</f>
        <v>4498.2633512544808</v>
      </c>
      <c r="E151" s="7">
        <f t="shared" si="46"/>
        <v>433.83333333333331</v>
      </c>
      <c r="F151" s="7">
        <f>AVERAGE(F138:F149)</f>
        <v>10.666666666666666</v>
      </c>
      <c r="G151" s="7">
        <f>AVERAGE(G138:G149)</f>
        <v>97.416666666666671</v>
      </c>
      <c r="H151" s="7">
        <f>AVERAGE(H138:H149)</f>
        <v>250.91666666666666</v>
      </c>
      <c r="I151" s="7">
        <f>AVERAGE(I138:I149)</f>
        <v>7</v>
      </c>
      <c r="J151" s="7">
        <f>AVERAGE(J138:J149)</f>
        <v>97.25</v>
      </c>
      <c r="K151" s="7">
        <f t="shared" si="46"/>
        <v>755.41666666666663</v>
      </c>
      <c r="L151" s="7">
        <f>AVERAGE(L138:L149)</f>
        <v>37.666666666666664</v>
      </c>
      <c r="M151" s="7">
        <f>AVERAGE(M138:M149)</f>
        <v>95</v>
      </c>
      <c r="N151" s="7">
        <f t="shared" si="46"/>
        <v>213.85000000000002</v>
      </c>
      <c r="O151" s="7">
        <f t="shared" si="46"/>
        <v>17.038257333333334</v>
      </c>
      <c r="V151" s="65">
        <f>D151/$D$2</f>
        <v>0.81786606386445104</v>
      </c>
      <c r="W151" s="66">
        <f>(D151*E151)/1000</f>
        <v>1951.4965838859021</v>
      </c>
      <c r="X151" s="67">
        <f t="shared" si="43"/>
        <v>1.1827252023550923</v>
      </c>
      <c r="Y151" s="68">
        <f>(D151*H151)/1000</f>
        <v>1128.6892458856034</v>
      </c>
      <c r="Z151" s="67">
        <f t="shared" si="44"/>
        <v>0.68405408841551729</v>
      </c>
    </row>
    <row r="152" spans="2:26" ht="13.5" thickTop="1" x14ac:dyDescent="0.2"/>
    <row r="153" spans="2:26" ht="13.5" thickBot="1" x14ac:dyDescent="0.25"/>
    <row r="154" spans="2:26" ht="13.5" thickTop="1" x14ac:dyDescent="0.2">
      <c r="B154" s="15" t="s">
        <v>6</v>
      </c>
      <c r="C154" s="16" t="s">
        <v>7</v>
      </c>
      <c r="D154" s="16" t="s">
        <v>7</v>
      </c>
      <c r="E154" s="16" t="s">
        <v>8</v>
      </c>
      <c r="F154" s="16" t="s">
        <v>9</v>
      </c>
      <c r="G154" s="23" t="s">
        <v>3</v>
      </c>
      <c r="H154" s="16" t="s">
        <v>10</v>
      </c>
      <c r="I154" s="16" t="s">
        <v>11</v>
      </c>
      <c r="J154" s="23" t="s">
        <v>4</v>
      </c>
      <c r="K154" s="16" t="s">
        <v>12</v>
      </c>
      <c r="L154" s="16" t="s">
        <v>13</v>
      </c>
      <c r="M154" s="23" t="s">
        <v>14</v>
      </c>
      <c r="N154" s="16" t="s">
        <v>15</v>
      </c>
      <c r="O154" s="17" t="s">
        <v>16</v>
      </c>
      <c r="V154" s="49" t="s">
        <v>44</v>
      </c>
      <c r="W154" s="50" t="s">
        <v>45</v>
      </c>
      <c r="X154" s="51" t="s">
        <v>46</v>
      </c>
      <c r="Y154" s="52" t="s">
        <v>44</v>
      </c>
      <c r="Z154" s="51" t="s">
        <v>44</v>
      </c>
    </row>
    <row r="155" spans="2:26" ht="13.5" thickBot="1" x14ac:dyDescent="0.25">
      <c r="B155" s="11" t="s">
        <v>66</v>
      </c>
      <c r="C155" s="12" t="s">
        <v>17</v>
      </c>
      <c r="D155" s="13" t="s">
        <v>18</v>
      </c>
      <c r="E155" s="12" t="s">
        <v>19</v>
      </c>
      <c r="F155" s="12" t="s">
        <v>19</v>
      </c>
      <c r="G155" s="24" t="s">
        <v>20</v>
      </c>
      <c r="H155" s="12" t="s">
        <v>19</v>
      </c>
      <c r="I155" s="12" t="s">
        <v>19</v>
      </c>
      <c r="J155" s="24" t="s">
        <v>20</v>
      </c>
      <c r="K155" s="12" t="s">
        <v>19</v>
      </c>
      <c r="L155" s="12" t="s">
        <v>19</v>
      </c>
      <c r="M155" s="24" t="s">
        <v>20</v>
      </c>
      <c r="N155" s="12" t="s">
        <v>21</v>
      </c>
      <c r="O155" s="14" t="s">
        <v>22</v>
      </c>
      <c r="V155" s="53" t="s">
        <v>7</v>
      </c>
      <c r="W155" s="54" t="s">
        <v>48</v>
      </c>
      <c r="X155" s="55" t="s">
        <v>49</v>
      </c>
      <c r="Y155" s="56" t="s">
        <v>50</v>
      </c>
      <c r="Z155" s="55" t="s">
        <v>51</v>
      </c>
    </row>
    <row r="156" spans="2:26" ht="13.5" thickTop="1" x14ac:dyDescent="0.2">
      <c r="B156" s="1" t="s">
        <v>24</v>
      </c>
      <c r="C156" s="2">
        <v>140837</v>
      </c>
      <c r="D156" s="2">
        <v>4543</v>
      </c>
      <c r="E156" s="2">
        <v>561</v>
      </c>
      <c r="F156" s="2">
        <v>27</v>
      </c>
      <c r="G156" s="2">
        <v>95</v>
      </c>
      <c r="H156" s="2">
        <v>238</v>
      </c>
      <c r="I156" s="2">
        <v>13</v>
      </c>
      <c r="J156" s="2">
        <v>95</v>
      </c>
      <c r="K156" s="2">
        <v>939</v>
      </c>
      <c r="L156" s="2">
        <v>48</v>
      </c>
      <c r="M156" s="2">
        <v>95</v>
      </c>
      <c r="N156" s="4">
        <v>188.5</v>
      </c>
      <c r="O156" s="3">
        <v>17.399999999999999</v>
      </c>
      <c r="V156" s="57">
        <f t="shared" ref="V156:V167" si="47">D156/$D$2</f>
        <v>0.82599999999999996</v>
      </c>
      <c r="W156" s="58">
        <f t="shared" ref="W156:W167" si="48">(D156*E156)/1000</f>
        <v>2548.623</v>
      </c>
      <c r="X156" s="59">
        <f>(W156)/$F$3</f>
        <v>1.5446200000000001</v>
      </c>
      <c r="Y156" s="60">
        <f t="shared" ref="Y156:Y167" si="49">(D156*H156)/1000</f>
        <v>1081.2339999999999</v>
      </c>
      <c r="Z156" s="59">
        <f>(Y156)/$H$3</f>
        <v>0.65529333333333328</v>
      </c>
    </row>
    <row r="157" spans="2:26" x14ac:dyDescent="0.2">
      <c r="B157" s="1" t="s">
        <v>25</v>
      </c>
      <c r="C157" s="2">
        <v>126373</v>
      </c>
      <c r="D157" s="2">
        <v>4358</v>
      </c>
      <c r="E157" s="2">
        <v>390</v>
      </c>
      <c r="F157" s="2">
        <v>15</v>
      </c>
      <c r="G157" s="2">
        <v>96</v>
      </c>
      <c r="H157" s="2">
        <v>232</v>
      </c>
      <c r="I157" s="2">
        <v>11</v>
      </c>
      <c r="J157" s="2">
        <v>95</v>
      </c>
      <c r="K157" s="2">
        <v>735</v>
      </c>
      <c r="L157" s="2">
        <v>40</v>
      </c>
      <c r="M157" s="2">
        <v>95</v>
      </c>
      <c r="N157" s="3">
        <v>222</v>
      </c>
      <c r="O157" s="3">
        <v>16.3</v>
      </c>
      <c r="V157" s="57">
        <f t="shared" si="47"/>
        <v>0.79236363636363638</v>
      </c>
      <c r="W157" s="58">
        <f t="shared" si="48"/>
        <v>1699.62</v>
      </c>
      <c r="X157" s="59">
        <f t="shared" ref="X157:X169" si="50">(W157)/$F$3</f>
        <v>1.0300727272727273</v>
      </c>
      <c r="Y157" s="60">
        <f t="shared" si="49"/>
        <v>1011.056</v>
      </c>
      <c r="Z157" s="59">
        <f t="shared" ref="Z157:Z169" si="51">(Y157)/$H$3</f>
        <v>0.61276121212121215</v>
      </c>
    </row>
    <row r="158" spans="2:26" x14ac:dyDescent="0.2">
      <c r="B158" s="1" t="s">
        <v>26</v>
      </c>
      <c r="C158" s="2">
        <v>122275</v>
      </c>
      <c r="D158" s="2">
        <v>3944</v>
      </c>
      <c r="E158" s="2">
        <v>435</v>
      </c>
      <c r="F158" s="2">
        <v>18</v>
      </c>
      <c r="G158" s="2">
        <v>96</v>
      </c>
      <c r="H158" s="2">
        <v>349</v>
      </c>
      <c r="I158" s="2">
        <v>13</v>
      </c>
      <c r="J158" s="2">
        <v>96</v>
      </c>
      <c r="K158" s="2">
        <v>988</v>
      </c>
      <c r="L158" s="2">
        <v>54</v>
      </c>
      <c r="M158" s="2">
        <v>95</v>
      </c>
      <c r="N158" s="3">
        <v>154.19999999999999</v>
      </c>
      <c r="O158" s="3">
        <v>16.100000000000001</v>
      </c>
      <c r="V158" s="57">
        <f t="shared" si="47"/>
        <v>0.71709090909090911</v>
      </c>
      <c r="W158" s="58">
        <f t="shared" si="48"/>
        <v>1715.64</v>
      </c>
      <c r="X158" s="59">
        <f t="shared" si="50"/>
        <v>1.0397818181818181</v>
      </c>
      <c r="Y158" s="60">
        <f t="shared" si="49"/>
        <v>1376.4559999999999</v>
      </c>
      <c r="Z158" s="59">
        <f t="shared" si="51"/>
        <v>0.8342157575757575</v>
      </c>
    </row>
    <row r="159" spans="2:26" x14ac:dyDescent="0.2">
      <c r="B159" s="1" t="s">
        <v>27</v>
      </c>
      <c r="C159" s="2">
        <v>121323</v>
      </c>
      <c r="D159" s="2">
        <v>4044</v>
      </c>
      <c r="E159" s="2">
        <v>545</v>
      </c>
      <c r="F159" s="2">
        <v>8</v>
      </c>
      <c r="G159" s="2">
        <v>99</v>
      </c>
      <c r="H159" s="2">
        <v>286</v>
      </c>
      <c r="I159" s="2">
        <v>7</v>
      </c>
      <c r="J159" s="2">
        <v>98</v>
      </c>
      <c r="K159" s="2">
        <v>952</v>
      </c>
      <c r="L159" s="2">
        <v>35</v>
      </c>
      <c r="M159" s="2">
        <v>96</v>
      </c>
      <c r="N159" s="3">
        <v>190.2</v>
      </c>
      <c r="O159" s="3">
        <v>15.5</v>
      </c>
      <c r="V159" s="57">
        <f t="shared" si="47"/>
        <v>0.7352727272727273</v>
      </c>
      <c r="W159" s="58">
        <f t="shared" si="48"/>
        <v>2203.98</v>
      </c>
      <c r="X159" s="59">
        <f t="shared" si="50"/>
        <v>1.3357454545454546</v>
      </c>
      <c r="Y159" s="60">
        <f t="shared" si="49"/>
        <v>1156.5840000000001</v>
      </c>
      <c r="Z159" s="59">
        <f t="shared" si="51"/>
        <v>0.70096000000000003</v>
      </c>
    </row>
    <row r="160" spans="2:26" x14ac:dyDescent="0.2">
      <c r="B160" s="1" t="s">
        <v>28</v>
      </c>
      <c r="C160" s="2">
        <v>174980</v>
      </c>
      <c r="D160" s="2">
        <v>5645</v>
      </c>
      <c r="E160" s="2">
        <v>351</v>
      </c>
      <c r="F160" s="2">
        <v>9</v>
      </c>
      <c r="G160" s="2">
        <v>97</v>
      </c>
      <c r="H160" s="2">
        <v>292</v>
      </c>
      <c r="I160" s="2">
        <v>7</v>
      </c>
      <c r="J160" s="2">
        <v>98</v>
      </c>
      <c r="K160" s="2">
        <v>812</v>
      </c>
      <c r="L160" s="2">
        <v>25</v>
      </c>
      <c r="M160" s="2">
        <v>97</v>
      </c>
      <c r="N160" s="3">
        <v>222.7</v>
      </c>
      <c r="O160" s="3">
        <v>17.3</v>
      </c>
      <c r="V160" s="57">
        <f t="shared" si="47"/>
        <v>1.0263636363636364</v>
      </c>
      <c r="W160" s="58">
        <f t="shared" si="48"/>
        <v>1981.395</v>
      </c>
      <c r="X160" s="59">
        <f t="shared" si="50"/>
        <v>1.2008454545454545</v>
      </c>
      <c r="Y160" s="60">
        <f t="shared" si="49"/>
        <v>1648.34</v>
      </c>
      <c r="Z160" s="59">
        <f t="shared" si="51"/>
        <v>0.99899393939393932</v>
      </c>
    </row>
    <row r="161" spans="2:26" x14ac:dyDescent="0.2">
      <c r="B161" s="1" t="s">
        <v>29</v>
      </c>
      <c r="C161" s="2">
        <v>199546</v>
      </c>
      <c r="D161" s="2">
        <v>6652</v>
      </c>
      <c r="E161" s="2">
        <v>267</v>
      </c>
      <c r="F161" s="2">
        <v>15</v>
      </c>
      <c r="G161" s="2">
        <v>95</v>
      </c>
      <c r="H161" s="2">
        <v>182</v>
      </c>
      <c r="I161" s="2">
        <v>4</v>
      </c>
      <c r="J161" s="2">
        <v>98</v>
      </c>
      <c r="K161" s="2">
        <v>582</v>
      </c>
      <c r="L161" s="2">
        <v>27</v>
      </c>
      <c r="M161" s="2">
        <v>95</v>
      </c>
      <c r="N161" s="3">
        <v>188.8</v>
      </c>
      <c r="O161" s="3">
        <v>17.3</v>
      </c>
      <c r="V161" s="57">
        <f t="shared" si="47"/>
        <v>1.2094545454545456</v>
      </c>
      <c r="W161" s="58">
        <f t="shared" si="48"/>
        <v>1776.0840000000001</v>
      </c>
      <c r="X161" s="59">
        <f t="shared" si="50"/>
        <v>1.0764145454545455</v>
      </c>
      <c r="Y161" s="60">
        <f t="shared" si="49"/>
        <v>1210.664</v>
      </c>
      <c r="Z161" s="59">
        <f t="shared" si="51"/>
        <v>0.7337357575757576</v>
      </c>
    </row>
    <row r="162" spans="2:26" x14ac:dyDescent="0.2">
      <c r="B162" s="1" t="s">
        <v>30</v>
      </c>
      <c r="C162" s="2">
        <v>144296</v>
      </c>
      <c r="D162" s="2">
        <v>4655</v>
      </c>
      <c r="E162" s="2">
        <v>364</v>
      </c>
      <c r="F162" s="2">
        <v>8</v>
      </c>
      <c r="G162" s="2">
        <v>98</v>
      </c>
      <c r="H162" s="2">
        <v>215</v>
      </c>
      <c r="I162" s="2">
        <v>4</v>
      </c>
      <c r="J162" s="2">
        <v>98</v>
      </c>
      <c r="K162" s="2">
        <v>753</v>
      </c>
      <c r="L162" s="2">
        <v>32</v>
      </c>
      <c r="M162" s="2">
        <v>96</v>
      </c>
      <c r="N162" s="3">
        <v>230</v>
      </c>
      <c r="O162" s="3">
        <v>17.5</v>
      </c>
      <c r="V162" s="57">
        <f t="shared" si="47"/>
        <v>0.84636363636363632</v>
      </c>
      <c r="W162" s="58">
        <f t="shared" si="48"/>
        <v>1694.42</v>
      </c>
      <c r="X162" s="59">
        <f t="shared" si="50"/>
        <v>1.0269212121212121</v>
      </c>
      <c r="Y162" s="60">
        <f t="shared" si="49"/>
        <v>1000.825</v>
      </c>
      <c r="Z162" s="59">
        <f t="shared" si="51"/>
        <v>0.60656060606060613</v>
      </c>
    </row>
    <row r="163" spans="2:26" x14ac:dyDescent="0.2">
      <c r="B163" s="1" t="s">
        <v>31</v>
      </c>
      <c r="C163" s="2">
        <v>133988</v>
      </c>
      <c r="D163" s="2">
        <v>4322</v>
      </c>
      <c r="E163" s="2">
        <v>395</v>
      </c>
      <c r="F163" s="2">
        <v>9</v>
      </c>
      <c r="G163" s="2">
        <v>98</v>
      </c>
      <c r="H163" s="2">
        <v>267</v>
      </c>
      <c r="I163" s="2">
        <v>9</v>
      </c>
      <c r="J163" s="2">
        <v>97</v>
      </c>
      <c r="K163" s="2">
        <v>735</v>
      </c>
      <c r="L163" s="2">
        <v>40</v>
      </c>
      <c r="M163" s="2">
        <v>95</v>
      </c>
      <c r="N163" s="3">
        <v>157.69999999999999</v>
      </c>
      <c r="O163" s="3">
        <v>17.8</v>
      </c>
      <c r="V163" s="57">
        <f t="shared" si="47"/>
        <v>0.78581818181818186</v>
      </c>
      <c r="W163" s="58">
        <f t="shared" si="48"/>
        <v>1707.19</v>
      </c>
      <c r="X163" s="59">
        <f t="shared" si="50"/>
        <v>1.0346606060606061</v>
      </c>
      <c r="Y163" s="60">
        <f t="shared" si="49"/>
        <v>1153.9739999999999</v>
      </c>
      <c r="Z163" s="59">
        <f t="shared" si="51"/>
        <v>0.69937818181818179</v>
      </c>
    </row>
    <row r="164" spans="2:26" x14ac:dyDescent="0.2">
      <c r="B164" s="1" t="s">
        <v>32</v>
      </c>
      <c r="C164" s="2">
        <v>133239</v>
      </c>
      <c r="D164" s="2">
        <v>4441</v>
      </c>
      <c r="E164" s="2">
        <v>470</v>
      </c>
      <c r="F164" s="2">
        <v>16</v>
      </c>
      <c r="G164" s="2">
        <v>97</v>
      </c>
      <c r="H164" s="2">
        <v>280</v>
      </c>
      <c r="I164" s="2">
        <v>12</v>
      </c>
      <c r="J164" s="2">
        <v>96</v>
      </c>
      <c r="K164" s="2">
        <v>777</v>
      </c>
      <c r="L164" s="2">
        <v>44</v>
      </c>
      <c r="M164" s="2">
        <v>94</v>
      </c>
      <c r="N164" s="3">
        <v>195.3</v>
      </c>
      <c r="O164" s="3">
        <v>17.8</v>
      </c>
      <c r="V164" s="57">
        <f t="shared" si="47"/>
        <v>0.80745454545454542</v>
      </c>
      <c r="W164" s="58">
        <f t="shared" si="48"/>
        <v>2087.27</v>
      </c>
      <c r="X164" s="59">
        <f t="shared" si="50"/>
        <v>1.2650121212121213</v>
      </c>
      <c r="Y164" s="60">
        <f t="shared" si="49"/>
        <v>1243.48</v>
      </c>
      <c r="Z164" s="59">
        <f t="shared" si="51"/>
        <v>0.75362424242424242</v>
      </c>
    </row>
    <row r="165" spans="2:26" x14ac:dyDescent="0.2">
      <c r="B165" s="1" t="s">
        <v>33</v>
      </c>
      <c r="C165" s="2">
        <v>154436</v>
      </c>
      <c r="D165" s="2">
        <v>4982</v>
      </c>
      <c r="E165" s="2">
        <v>470</v>
      </c>
      <c r="F165" s="2">
        <v>16</v>
      </c>
      <c r="G165" s="2">
        <v>97</v>
      </c>
      <c r="H165" s="2">
        <v>244</v>
      </c>
      <c r="I165" s="2">
        <v>9</v>
      </c>
      <c r="J165" s="2">
        <v>96</v>
      </c>
      <c r="K165" s="2">
        <v>801</v>
      </c>
      <c r="L165" s="2">
        <v>43</v>
      </c>
      <c r="M165" s="2">
        <v>95</v>
      </c>
      <c r="N165" s="3">
        <v>191.8</v>
      </c>
      <c r="O165" s="3">
        <v>17.5</v>
      </c>
      <c r="V165" s="57">
        <f t="shared" si="47"/>
        <v>0.90581818181818186</v>
      </c>
      <c r="W165" s="58">
        <f t="shared" si="48"/>
        <v>2341.54</v>
      </c>
      <c r="X165" s="59">
        <f t="shared" si="50"/>
        <v>1.4191151515151514</v>
      </c>
      <c r="Y165" s="60">
        <f t="shared" si="49"/>
        <v>1215.6079999999999</v>
      </c>
      <c r="Z165" s="59">
        <f t="shared" si="51"/>
        <v>0.73673212121212117</v>
      </c>
    </row>
    <row r="166" spans="2:26" x14ac:dyDescent="0.2">
      <c r="B166" s="18" t="s">
        <v>34</v>
      </c>
      <c r="C166" s="2">
        <v>145292</v>
      </c>
      <c r="D166" s="2">
        <v>4843</v>
      </c>
      <c r="E166" s="2">
        <v>410</v>
      </c>
      <c r="F166" s="2">
        <v>11</v>
      </c>
      <c r="G166" s="2">
        <v>97</v>
      </c>
      <c r="H166" s="2">
        <v>376</v>
      </c>
      <c r="I166" s="2">
        <v>10</v>
      </c>
      <c r="J166" s="2">
        <v>95</v>
      </c>
      <c r="K166" s="2">
        <v>861</v>
      </c>
      <c r="L166" s="2">
        <v>39</v>
      </c>
      <c r="M166" s="2">
        <v>97</v>
      </c>
      <c r="N166" s="3">
        <v>244.9</v>
      </c>
      <c r="O166" s="3">
        <v>17.600000000000001</v>
      </c>
      <c r="V166" s="57">
        <f t="shared" si="47"/>
        <v>0.88054545454545452</v>
      </c>
      <c r="W166" s="58">
        <f t="shared" si="48"/>
        <v>1985.63</v>
      </c>
      <c r="X166" s="59">
        <f t="shared" si="50"/>
        <v>1.2034121212121214</v>
      </c>
      <c r="Y166" s="60">
        <f t="shared" si="49"/>
        <v>1820.9680000000001</v>
      </c>
      <c r="Z166" s="59">
        <f t="shared" si="51"/>
        <v>1.1036169696969698</v>
      </c>
    </row>
    <row r="167" spans="2:26" ht="13.5" thickBot="1" x14ac:dyDescent="0.25">
      <c r="B167" s="20" t="s">
        <v>35</v>
      </c>
      <c r="C167" s="2">
        <v>133491</v>
      </c>
      <c r="D167" s="2">
        <v>4306</v>
      </c>
      <c r="E167" s="2">
        <v>539</v>
      </c>
      <c r="F167" s="2">
        <v>19</v>
      </c>
      <c r="G167" s="2">
        <v>96</v>
      </c>
      <c r="H167" s="2">
        <v>206</v>
      </c>
      <c r="I167" s="2">
        <v>7</v>
      </c>
      <c r="J167" s="2">
        <v>96</v>
      </c>
      <c r="K167" s="2">
        <v>1036</v>
      </c>
      <c r="L167" s="2">
        <v>39</v>
      </c>
      <c r="M167" s="2">
        <v>96</v>
      </c>
      <c r="N167" s="3">
        <v>184.4</v>
      </c>
      <c r="O167" s="3">
        <v>17.63</v>
      </c>
      <c r="V167" s="57">
        <f t="shared" si="47"/>
        <v>0.78290909090909089</v>
      </c>
      <c r="W167" s="58">
        <f t="shared" si="48"/>
        <v>2320.9340000000002</v>
      </c>
      <c r="X167" s="59">
        <f t="shared" si="50"/>
        <v>1.4066266666666667</v>
      </c>
      <c r="Y167" s="60">
        <f t="shared" si="49"/>
        <v>887.03599999999994</v>
      </c>
      <c r="Z167" s="59">
        <f t="shared" si="51"/>
        <v>0.53759757575757572</v>
      </c>
    </row>
    <row r="168" spans="2:26" ht="13.5" thickTop="1" x14ac:dyDescent="0.2">
      <c r="B168" s="19" t="s">
        <v>67</v>
      </c>
      <c r="C168" s="26">
        <f>SUM(C156:C167)</f>
        <v>1730076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>
        <f>SUM(N156:N167)</f>
        <v>2370.5</v>
      </c>
      <c r="O168" s="5"/>
      <c r="V168" s="61"/>
      <c r="W168" s="62"/>
      <c r="X168" s="63"/>
      <c r="Y168" s="64"/>
      <c r="Z168" s="63"/>
    </row>
    <row r="169" spans="2:26" ht="13.5" thickBot="1" x14ac:dyDescent="0.25">
      <c r="B169" s="6" t="s">
        <v>68</v>
      </c>
      <c r="C169" s="7">
        <f>AVERAGE(C156:C167)</f>
        <v>144173</v>
      </c>
      <c r="D169" s="7">
        <f t="shared" ref="D169:O169" si="52">AVERAGE(D156:D167)</f>
        <v>4727.916666666667</v>
      </c>
      <c r="E169" s="7">
        <f t="shared" si="52"/>
        <v>433.08333333333331</v>
      </c>
      <c r="F169" s="7">
        <f>AVERAGE(F156:F167)</f>
        <v>14.25</v>
      </c>
      <c r="G169" s="7">
        <f>AVERAGE(G156:G167)</f>
        <v>96.75</v>
      </c>
      <c r="H169" s="7">
        <f>AVERAGE(H156:H167)</f>
        <v>263.91666666666669</v>
      </c>
      <c r="I169" s="7">
        <f>AVERAGE(I156:I167)</f>
        <v>8.8333333333333339</v>
      </c>
      <c r="J169" s="7">
        <f>AVERAGE(J156:J167)</f>
        <v>96.5</v>
      </c>
      <c r="K169" s="7">
        <f t="shared" si="52"/>
        <v>830.91666666666663</v>
      </c>
      <c r="L169" s="7">
        <f>AVERAGE(L156:L167)</f>
        <v>38.833333333333336</v>
      </c>
      <c r="M169" s="7">
        <f>AVERAGE(M156:M167)</f>
        <v>95.5</v>
      </c>
      <c r="N169" s="7">
        <f t="shared" si="52"/>
        <v>197.54166666666666</v>
      </c>
      <c r="O169" s="7">
        <f t="shared" si="52"/>
        <v>17.144166666666667</v>
      </c>
      <c r="V169" s="65">
        <f>D169/$D$2</f>
        <v>0.85962121212121223</v>
      </c>
      <c r="W169" s="66">
        <f>(D169*E169)/1000</f>
        <v>2047.5819097222222</v>
      </c>
      <c r="X169" s="67">
        <f t="shared" si="50"/>
        <v>1.2409587331649832</v>
      </c>
      <c r="Y169" s="68">
        <f>(D169*H169)/1000</f>
        <v>1247.7760069444448</v>
      </c>
      <c r="Z169" s="67">
        <f t="shared" si="51"/>
        <v>0.75622788299663324</v>
      </c>
    </row>
    <row r="170" spans="2:26" ht="13.5" thickTop="1" x14ac:dyDescent="0.2"/>
    <row r="171" spans="2:26" ht="13.5" thickBot="1" x14ac:dyDescent="0.25"/>
    <row r="172" spans="2:26" ht="13.5" thickTop="1" x14ac:dyDescent="0.2">
      <c r="B172" s="15" t="s">
        <v>6</v>
      </c>
      <c r="C172" s="16" t="s">
        <v>7</v>
      </c>
      <c r="D172" s="16" t="s">
        <v>7</v>
      </c>
      <c r="E172" s="16" t="s">
        <v>8</v>
      </c>
      <c r="F172" s="16" t="s">
        <v>9</v>
      </c>
      <c r="G172" s="23" t="s">
        <v>3</v>
      </c>
      <c r="H172" s="16" t="s">
        <v>10</v>
      </c>
      <c r="I172" s="16" t="s">
        <v>11</v>
      </c>
      <c r="J172" s="23" t="s">
        <v>4</v>
      </c>
      <c r="K172" s="16" t="s">
        <v>12</v>
      </c>
      <c r="L172" s="16" t="s">
        <v>13</v>
      </c>
      <c r="M172" s="23" t="s">
        <v>14</v>
      </c>
      <c r="N172" s="16" t="s">
        <v>15</v>
      </c>
      <c r="O172" s="17" t="s">
        <v>16</v>
      </c>
      <c r="V172" s="49" t="s">
        <v>44</v>
      </c>
      <c r="W172" s="50" t="s">
        <v>45</v>
      </c>
      <c r="X172" s="51" t="s">
        <v>46</v>
      </c>
      <c r="Y172" s="52" t="s">
        <v>44</v>
      </c>
      <c r="Z172" s="51" t="s">
        <v>44</v>
      </c>
    </row>
    <row r="173" spans="2:26" ht="13.5" thickBot="1" x14ac:dyDescent="0.25">
      <c r="B173" s="11" t="s">
        <v>69</v>
      </c>
      <c r="C173" s="12" t="s">
        <v>17</v>
      </c>
      <c r="D173" s="13" t="s">
        <v>18</v>
      </c>
      <c r="E173" s="12" t="s">
        <v>19</v>
      </c>
      <c r="F173" s="12" t="s">
        <v>19</v>
      </c>
      <c r="G173" s="24" t="s">
        <v>20</v>
      </c>
      <c r="H173" s="12" t="s">
        <v>19</v>
      </c>
      <c r="I173" s="12" t="s">
        <v>19</v>
      </c>
      <c r="J173" s="24" t="s">
        <v>20</v>
      </c>
      <c r="K173" s="12" t="s">
        <v>19</v>
      </c>
      <c r="L173" s="12" t="s">
        <v>19</v>
      </c>
      <c r="M173" s="24" t="s">
        <v>20</v>
      </c>
      <c r="N173" s="12" t="s">
        <v>21</v>
      </c>
      <c r="O173" s="14" t="s">
        <v>22</v>
      </c>
      <c r="V173" s="53" t="s">
        <v>7</v>
      </c>
      <c r="W173" s="54" t="s">
        <v>48</v>
      </c>
      <c r="X173" s="55" t="s">
        <v>49</v>
      </c>
      <c r="Y173" s="56" t="s">
        <v>50</v>
      </c>
      <c r="Z173" s="55" t="s">
        <v>51</v>
      </c>
    </row>
    <row r="174" spans="2:26" ht="13.5" thickTop="1" x14ac:dyDescent="0.2">
      <c r="B174" s="1" t="s">
        <v>24</v>
      </c>
      <c r="C174" s="2">
        <v>134854</v>
      </c>
      <c r="D174" s="2">
        <v>4350</v>
      </c>
      <c r="E174" s="2">
        <v>477</v>
      </c>
      <c r="F174" s="2">
        <v>11</v>
      </c>
      <c r="G174" s="2">
        <v>98</v>
      </c>
      <c r="H174" s="2">
        <v>392</v>
      </c>
      <c r="I174" s="2">
        <v>8</v>
      </c>
      <c r="J174" s="2">
        <v>98</v>
      </c>
      <c r="K174" s="2">
        <v>889</v>
      </c>
      <c r="L174" s="2">
        <v>36</v>
      </c>
      <c r="M174" s="2">
        <v>96</v>
      </c>
      <c r="N174" s="4">
        <v>233.5</v>
      </c>
      <c r="O174" s="3">
        <v>17.7</v>
      </c>
      <c r="V174" s="57">
        <f t="shared" ref="V174:V185" si="53">D174/$D$2</f>
        <v>0.79090909090909089</v>
      </c>
      <c r="W174" s="58">
        <f t="shared" ref="W174:W185" si="54">(D174*E174)/1000</f>
        <v>2074.9499999999998</v>
      </c>
      <c r="X174" s="59">
        <f>(W174)/$F$3</f>
        <v>1.2575454545454545</v>
      </c>
      <c r="Y174" s="60">
        <f t="shared" ref="Y174:Y185" si="55">(D174*H174)/1000</f>
        <v>1705.2</v>
      </c>
      <c r="Z174" s="59">
        <f>(Y174)/$H$3</f>
        <v>1.0334545454545454</v>
      </c>
    </row>
    <row r="175" spans="2:26" x14ac:dyDescent="0.2">
      <c r="B175" s="1" t="s">
        <v>25</v>
      </c>
      <c r="C175" s="2">
        <v>118264</v>
      </c>
      <c r="D175" s="2">
        <v>4224</v>
      </c>
      <c r="E175" s="2">
        <v>411</v>
      </c>
      <c r="F175" s="2">
        <v>15</v>
      </c>
      <c r="G175" s="2">
        <v>96</v>
      </c>
      <c r="H175" s="2">
        <v>267</v>
      </c>
      <c r="I175" s="2">
        <v>7</v>
      </c>
      <c r="J175" s="2">
        <v>97</v>
      </c>
      <c r="K175" s="2">
        <v>826</v>
      </c>
      <c r="L175" s="2">
        <v>39</v>
      </c>
      <c r="M175" s="2">
        <v>95</v>
      </c>
      <c r="N175" s="3">
        <v>234.9</v>
      </c>
      <c r="O175" s="3">
        <v>17.7</v>
      </c>
      <c r="V175" s="57">
        <f t="shared" si="53"/>
        <v>0.76800000000000002</v>
      </c>
      <c r="W175" s="58">
        <f t="shared" si="54"/>
        <v>1736.0640000000001</v>
      </c>
      <c r="X175" s="59">
        <f t="shared" ref="X175:X187" si="56">(W175)/$F$3</f>
        <v>1.05216</v>
      </c>
      <c r="Y175" s="60">
        <f t="shared" si="55"/>
        <v>1127.808</v>
      </c>
      <c r="Z175" s="59">
        <f t="shared" ref="Z175:Z187" si="57">(Y175)/$H$3</f>
        <v>0.68352000000000002</v>
      </c>
    </row>
    <row r="176" spans="2:26" x14ac:dyDescent="0.2">
      <c r="B176" s="1" t="s">
        <v>26</v>
      </c>
      <c r="C176" s="2">
        <v>122536</v>
      </c>
      <c r="D176" s="2">
        <v>3953</v>
      </c>
      <c r="E176" s="2">
        <v>435</v>
      </c>
      <c r="F176" s="2">
        <v>17</v>
      </c>
      <c r="G176" s="2">
        <v>96</v>
      </c>
      <c r="H176" s="2">
        <v>341</v>
      </c>
      <c r="I176" s="2">
        <v>10</v>
      </c>
      <c r="J176" s="2">
        <v>97</v>
      </c>
      <c r="K176" s="2">
        <v>876</v>
      </c>
      <c r="L176" s="2">
        <v>60</v>
      </c>
      <c r="M176" s="2">
        <v>93</v>
      </c>
      <c r="N176" s="3">
        <v>280.3</v>
      </c>
      <c r="O176" s="3">
        <v>19.899999999999999</v>
      </c>
      <c r="V176" s="57">
        <f t="shared" si="53"/>
        <v>0.71872727272727277</v>
      </c>
      <c r="W176" s="58">
        <f t="shared" si="54"/>
        <v>1719.5550000000001</v>
      </c>
      <c r="X176" s="59">
        <f t="shared" si="56"/>
        <v>1.0421545454545456</v>
      </c>
      <c r="Y176" s="60">
        <f t="shared" si="55"/>
        <v>1347.973</v>
      </c>
      <c r="Z176" s="59">
        <f t="shared" si="57"/>
        <v>0.81695333333333331</v>
      </c>
    </row>
    <row r="177" spans="2:26" x14ac:dyDescent="0.2">
      <c r="B177" s="1" t="s">
        <v>27</v>
      </c>
      <c r="C177" s="2">
        <v>128055</v>
      </c>
      <c r="D177" s="2">
        <v>4269</v>
      </c>
      <c r="E177" s="2">
        <v>425</v>
      </c>
      <c r="F177" s="2">
        <v>18</v>
      </c>
      <c r="G177" s="2">
        <v>96</v>
      </c>
      <c r="H177" s="2">
        <v>279</v>
      </c>
      <c r="I177" s="2">
        <v>12</v>
      </c>
      <c r="J177" s="2">
        <v>96</v>
      </c>
      <c r="K177" s="2">
        <v>870</v>
      </c>
      <c r="L177" s="2">
        <v>53</v>
      </c>
      <c r="M177" s="2">
        <v>94</v>
      </c>
      <c r="N177" s="3">
        <v>207.7</v>
      </c>
      <c r="O177" s="3">
        <v>18.8</v>
      </c>
      <c r="V177" s="57">
        <f t="shared" si="53"/>
        <v>0.77618181818181819</v>
      </c>
      <c r="W177" s="58">
        <f t="shared" si="54"/>
        <v>1814.325</v>
      </c>
      <c r="X177" s="59">
        <f t="shared" si="56"/>
        <v>1.0995909090909091</v>
      </c>
      <c r="Y177" s="60">
        <f t="shared" si="55"/>
        <v>1191.0509999999999</v>
      </c>
      <c r="Z177" s="59">
        <f t="shared" si="57"/>
        <v>0.72184909090909088</v>
      </c>
    </row>
    <row r="178" spans="2:26" x14ac:dyDescent="0.2">
      <c r="B178" s="1" t="s">
        <v>28</v>
      </c>
      <c r="C178" s="2">
        <v>131696</v>
      </c>
      <c r="D178" s="2">
        <v>4248</v>
      </c>
      <c r="E178" s="2">
        <v>423</v>
      </c>
      <c r="F178" s="2">
        <v>12</v>
      </c>
      <c r="G178" s="2">
        <v>97</v>
      </c>
      <c r="H178" s="2">
        <v>356</v>
      </c>
      <c r="I178" s="2">
        <v>11</v>
      </c>
      <c r="J178" s="2">
        <v>97</v>
      </c>
      <c r="K178" s="2">
        <v>893</v>
      </c>
      <c r="L178" s="2">
        <v>43</v>
      </c>
      <c r="M178" s="2">
        <v>95</v>
      </c>
      <c r="N178" s="3">
        <v>235.8</v>
      </c>
      <c r="O178" s="3">
        <v>18</v>
      </c>
      <c r="V178" s="57">
        <f t="shared" si="53"/>
        <v>0.77236363636363636</v>
      </c>
      <c r="W178" s="58">
        <f t="shared" si="54"/>
        <v>1796.904</v>
      </c>
      <c r="X178" s="59">
        <f t="shared" si="56"/>
        <v>1.0890327272727274</v>
      </c>
      <c r="Y178" s="60">
        <f t="shared" si="55"/>
        <v>1512.288</v>
      </c>
      <c r="Z178" s="59">
        <f t="shared" si="57"/>
        <v>0.91653818181818181</v>
      </c>
    </row>
    <row r="179" spans="2:26" x14ac:dyDescent="0.2">
      <c r="B179" s="1" t="s">
        <v>29</v>
      </c>
      <c r="C179" s="2">
        <v>125145</v>
      </c>
      <c r="D179" s="2">
        <v>4172</v>
      </c>
      <c r="E179" s="2">
        <v>571</v>
      </c>
      <c r="F179" s="2">
        <v>11</v>
      </c>
      <c r="G179" s="2">
        <v>98</v>
      </c>
      <c r="H179" s="2">
        <v>394</v>
      </c>
      <c r="I179" s="2">
        <v>10</v>
      </c>
      <c r="J179" s="2">
        <v>98</v>
      </c>
      <c r="K179" s="2">
        <v>837</v>
      </c>
      <c r="L179" s="2">
        <v>31</v>
      </c>
      <c r="M179" s="2">
        <v>96</v>
      </c>
      <c r="N179" s="3">
        <v>148.30000000000001</v>
      </c>
      <c r="O179" s="3">
        <v>16.8</v>
      </c>
      <c r="V179" s="57">
        <f t="shared" si="53"/>
        <v>0.75854545454545452</v>
      </c>
      <c r="W179" s="58">
        <f t="shared" si="54"/>
        <v>2382.212</v>
      </c>
      <c r="X179" s="59">
        <f t="shared" si="56"/>
        <v>1.4437648484848484</v>
      </c>
      <c r="Y179" s="60">
        <f t="shared" si="55"/>
        <v>1643.768</v>
      </c>
      <c r="Z179" s="59">
        <f t="shared" si="57"/>
        <v>0.99622303030303028</v>
      </c>
    </row>
    <row r="180" spans="2:26" x14ac:dyDescent="0.2">
      <c r="B180" s="1" t="s">
        <v>30</v>
      </c>
      <c r="C180" s="2">
        <v>127186</v>
      </c>
      <c r="D180" s="2">
        <v>4103</v>
      </c>
      <c r="E180" s="2">
        <v>381</v>
      </c>
      <c r="F180" s="2">
        <v>13</v>
      </c>
      <c r="G180" s="2">
        <v>97</v>
      </c>
      <c r="H180" s="2">
        <v>276</v>
      </c>
      <c r="I180" s="2">
        <v>14</v>
      </c>
      <c r="J180" s="2">
        <v>95</v>
      </c>
      <c r="K180" s="2">
        <v>626</v>
      </c>
      <c r="L180" s="2">
        <v>33</v>
      </c>
      <c r="M180" s="2">
        <v>95</v>
      </c>
      <c r="N180" s="3">
        <v>241.9</v>
      </c>
      <c r="O180" s="3">
        <v>16.8</v>
      </c>
      <c r="V180" s="57">
        <f t="shared" si="53"/>
        <v>0.746</v>
      </c>
      <c r="W180" s="58">
        <f t="shared" si="54"/>
        <v>1563.2429999999999</v>
      </c>
      <c r="X180" s="59">
        <f t="shared" si="56"/>
        <v>0.94741999999999993</v>
      </c>
      <c r="Y180" s="60">
        <f t="shared" si="55"/>
        <v>1132.4280000000001</v>
      </c>
      <c r="Z180" s="59">
        <f t="shared" si="57"/>
        <v>0.68632000000000004</v>
      </c>
    </row>
    <row r="181" spans="2:26" x14ac:dyDescent="0.2">
      <c r="B181" s="1" t="s">
        <v>31</v>
      </c>
      <c r="C181" s="2">
        <v>126035</v>
      </c>
      <c r="D181" s="2">
        <v>4066</v>
      </c>
      <c r="E181" s="2">
        <v>257</v>
      </c>
      <c r="F181" s="2">
        <v>11</v>
      </c>
      <c r="G181" s="2">
        <v>96</v>
      </c>
      <c r="H181" s="2">
        <v>223</v>
      </c>
      <c r="I181" s="2">
        <v>12</v>
      </c>
      <c r="J181" s="2">
        <v>95</v>
      </c>
      <c r="K181" s="2">
        <v>621</v>
      </c>
      <c r="L181" s="2">
        <v>45</v>
      </c>
      <c r="M181" s="2">
        <v>93</v>
      </c>
      <c r="N181" s="3">
        <v>182.7</v>
      </c>
      <c r="O181" s="3">
        <v>19</v>
      </c>
      <c r="V181" s="57">
        <f t="shared" si="53"/>
        <v>0.7392727272727273</v>
      </c>
      <c r="W181" s="58">
        <f t="shared" si="54"/>
        <v>1044.962</v>
      </c>
      <c r="X181" s="59">
        <f t="shared" si="56"/>
        <v>0.633310303030303</v>
      </c>
      <c r="Y181" s="60">
        <f t="shared" si="55"/>
        <v>906.71799999999996</v>
      </c>
      <c r="Z181" s="59">
        <f t="shared" si="57"/>
        <v>0.54952606060606057</v>
      </c>
    </row>
    <row r="182" spans="2:26" x14ac:dyDescent="0.2">
      <c r="B182" s="1" t="s">
        <v>32</v>
      </c>
      <c r="C182" s="2">
        <v>137724</v>
      </c>
      <c r="D182" s="2">
        <v>4591</v>
      </c>
      <c r="E182" s="2">
        <v>321</v>
      </c>
      <c r="F182" s="2">
        <v>12</v>
      </c>
      <c r="G182" s="2">
        <v>96</v>
      </c>
      <c r="H182" s="2">
        <v>243</v>
      </c>
      <c r="I182" s="2">
        <v>12</v>
      </c>
      <c r="J182" s="2">
        <v>95</v>
      </c>
      <c r="K182" s="2">
        <v>633</v>
      </c>
      <c r="L182" s="2">
        <v>34</v>
      </c>
      <c r="M182" s="2">
        <v>95</v>
      </c>
      <c r="N182" s="3">
        <v>169.9</v>
      </c>
      <c r="O182" s="3">
        <v>20</v>
      </c>
      <c r="V182" s="57">
        <f t="shared" si="53"/>
        <v>0.83472727272727276</v>
      </c>
      <c r="W182" s="58">
        <f t="shared" si="54"/>
        <v>1473.711</v>
      </c>
      <c r="X182" s="59">
        <f t="shared" si="56"/>
        <v>0.89315818181818185</v>
      </c>
      <c r="Y182" s="60">
        <f t="shared" si="55"/>
        <v>1115.6130000000001</v>
      </c>
      <c r="Z182" s="59">
        <f t="shared" si="57"/>
        <v>0.6761290909090909</v>
      </c>
    </row>
    <row r="183" spans="2:26" x14ac:dyDescent="0.2">
      <c r="B183" s="1" t="s">
        <v>33</v>
      </c>
      <c r="C183" s="2">
        <v>137198</v>
      </c>
      <c r="D183" s="2">
        <v>4426</v>
      </c>
      <c r="E183" s="2">
        <v>389</v>
      </c>
      <c r="F183" s="2">
        <v>14</v>
      </c>
      <c r="G183" s="2">
        <v>96</v>
      </c>
      <c r="H183" s="2">
        <v>255</v>
      </c>
      <c r="I183" s="2">
        <v>5</v>
      </c>
      <c r="J183" s="2">
        <v>98</v>
      </c>
      <c r="K183" s="2">
        <v>840</v>
      </c>
      <c r="L183" s="2">
        <v>31</v>
      </c>
      <c r="M183" s="2">
        <v>96</v>
      </c>
      <c r="N183" s="3">
        <v>170.8</v>
      </c>
      <c r="O183" s="3">
        <v>18.8</v>
      </c>
      <c r="V183" s="57">
        <f t="shared" si="53"/>
        <v>0.80472727272727274</v>
      </c>
      <c r="W183" s="58">
        <f t="shared" si="54"/>
        <v>1721.7139999999999</v>
      </c>
      <c r="X183" s="59">
        <f t="shared" si="56"/>
        <v>1.0434630303030303</v>
      </c>
      <c r="Y183" s="60">
        <f t="shared" si="55"/>
        <v>1128.6300000000001</v>
      </c>
      <c r="Z183" s="59">
        <f t="shared" si="57"/>
        <v>0.68401818181818186</v>
      </c>
    </row>
    <row r="184" spans="2:26" x14ac:dyDescent="0.2">
      <c r="B184" s="18" t="s">
        <v>34</v>
      </c>
      <c r="C184" s="2">
        <v>128980</v>
      </c>
      <c r="D184" s="2">
        <v>4299</v>
      </c>
      <c r="E184" s="2">
        <v>454</v>
      </c>
      <c r="F184" s="2">
        <v>12</v>
      </c>
      <c r="G184" s="2">
        <v>97</v>
      </c>
      <c r="H184" s="2">
        <v>318</v>
      </c>
      <c r="I184" s="2">
        <v>5</v>
      </c>
      <c r="J184" s="2">
        <v>98</v>
      </c>
      <c r="K184" s="2">
        <v>787</v>
      </c>
      <c r="L184" s="2">
        <v>28</v>
      </c>
      <c r="M184" s="2">
        <v>96</v>
      </c>
      <c r="N184" s="3">
        <v>163.9</v>
      </c>
      <c r="O184" s="3">
        <v>17.5</v>
      </c>
      <c r="V184" s="57">
        <f t="shared" si="53"/>
        <v>0.78163636363636368</v>
      </c>
      <c r="W184" s="58">
        <f t="shared" si="54"/>
        <v>1951.7460000000001</v>
      </c>
      <c r="X184" s="59">
        <f t="shared" si="56"/>
        <v>1.1828763636363637</v>
      </c>
      <c r="Y184" s="60">
        <f t="shared" si="55"/>
        <v>1367.0820000000001</v>
      </c>
      <c r="Z184" s="59">
        <f t="shared" si="57"/>
        <v>0.82853454545454552</v>
      </c>
    </row>
    <row r="185" spans="2:26" ht="13.5" thickBot="1" x14ac:dyDescent="0.25">
      <c r="B185" s="20" t="s">
        <v>35</v>
      </c>
      <c r="C185" s="2">
        <v>140424</v>
      </c>
      <c r="D185" s="2">
        <v>4530</v>
      </c>
      <c r="E185" s="2">
        <v>470</v>
      </c>
      <c r="F185" s="2">
        <v>24</v>
      </c>
      <c r="G185" s="2">
        <v>95</v>
      </c>
      <c r="H185" s="2">
        <v>276</v>
      </c>
      <c r="I185" s="2">
        <v>14</v>
      </c>
      <c r="J185" s="2">
        <v>95</v>
      </c>
      <c r="K185" s="2">
        <v>757</v>
      </c>
      <c r="L185" s="2">
        <v>41</v>
      </c>
      <c r="M185" s="2">
        <v>95</v>
      </c>
      <c r="N185" s="3">
        <v>177.3</v>
      </c>
      <c r="O185" s="3">
        <v>16.3</v>
      </c>
      <c r="V185" s="57">
        <f t="shared" si="53"/>
        <v>0.82363636363636361</v>
      </c>
      <c r="W185" s="58">
        <f t="shared" si="54"/>
        <v>2129.1</v>
      </c>
      <c r="X185" s="59">
        <f t="shared" si="56"/>
        <v>1.2903636363636364</v>
      </c>
      <c r="Y185" s="60">
        <f t="shared" si="55"/>
        <v>1250.28</v>
      </c>
      <c r="Z185" s="59">
        <f t="shared" si="57"/>
        <v>0.7577454545454545</v>
      </c>
    </row>
    <row r="186" spans="2:26" ht="13.5" thickTop="1" x14ac:dyDescent="0.2">
      <c r="B186" s="19" t="s">
        <v>70</v>
      </c>
      <c r="C186" s="26">
        <f>SUM(C174:C185)</f>
        <v>1558097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>
        <f>SUM(N174:N185)</f>
        <v>2447.0000000000005</v>
      </c>
      <c r="O186" s="5"/>
      <c r="V186" s="61"/>
      <c r="W186" s="62"/>
      <c r="X186" s="63"/>
      <c r="Y186" s="64"/>
      <c r="Z186" s="63"/>
    </row>
    <row r="187" spans="2:26" ht="13.5" thickBot="1" x14ac:dyDescent="0.25">
      <c r="B187" s="6" t="s">
        <v>71</v>
      </c>
      <c r="C187" s="7">
        <f>AVERAGE(C174:C185)</f>
        <v>129841.41666666667</v>
      </c>
      <c r="D187" s="7">
        <f t="shared" ref="D187:O187" si="58">AVERAGE(D174:D185)</f>
        <v>4269.25</v>
      </c>
      <c r="E187" s="7">
        <f t="shared" si="58"/>
        <v>417.83333333333331</v>
      </c>
      <c r="F187" s="7">
        <f>AVERAGE(F174:F185)</f>
        <v>14.166666666666666</v>
      </c>
      <c r="G187" s="7">
        <f>AVERAGE(G174:G185)</f>
        <v>96.5</v>
      </c>
      <c r="H187" s="7">
        <f>AVERAGE(H174:H185)</f>
        <v>301.66666666666669</v>
      </c>
      <c r="I187" s="7">
        <f>AVERAGE(I174:I185)</f>
        <v>10</v>
      </c>
      <c r="J187" s="7">
        <f>AVERAGE(J174:J185)</f>
        <v>96.583333333333329</v>
      </c>
      <c r="K187" s="7">
        <f t="shared" si="58"/>
        <v>787.91666666666663</v>
      </c>
      <c r="L187" s="7">
        <f>AVERAGE(L174:L185)</f>
        <v>39.5</v>
      </c>
      <c r="M187" s="7">
        <f>AVERAGE(M174:M185)</f>
        <v>94.916666666666671</v>
      </c>
      <c r="N187" s="7">
        <f t="shared" si="58"/>
        <v>203.91666666666671</v>
      </c>
      <c r="O187" s="7">
        <f t="shared" si="58"/>
        <v>18.108333333333334</v>
      </c>
      <c r="V187" s="65">
        <f>D187/$D$2</f>
        <v>0.77622727272727277</v>
      </c>
      <c r="W187" s="66">
        <f>(D187*E187)/1000</f>
        <v>1783.8349583333334</v>
      </c>
      <c r="X187" s="67">
        <f t="shared" si="56"/>
        <v>1.0811120959595959</v>
      </c>
      <c r="Y187" s="68">
        <f>(D187*H187)/1000</f>
        <v>1287.8904166666669</v>
      </c>
      <c r="Z187" s="67">
        <f t="shared" si="57"/>
        <v>0.78053964646464657</v>
      </c>
    </row>
    <row r="188" spans="2:26" ht="13.5" thickTop="1" x14ac:dyDescent="0.2"/>
    <row r="189" spans="2:26" ht="13.5" thickBot="1" x14ac:dyDescent="0.25"/>
    <row r="190" spans="2:26" ht="13.5" thickTop="1" x14ac:dyDescent="0.2">
      <c r="B190" s="15" t="s">
        <v>6</v>
      </c>
      <c r="C190" s="16" t="s">
        <v>7</v>
      </c>
      <c r="D190" s="16" t="s">
        <v>7</v>
      </c>
      <c r="E190" s="16" t="s">
        <v>8</v>
      </c>
      <c r="F190" s="16" t="s">
        <v>9</v>
      </c>
      <c r="G190" s="23" t="s">
        <v>3</v>
      </c>
      <c r="H190" s="16" t="s">
        <v>10</v>
      </c>
      <c r="I190" s="16" t="s">
        <v>11</v>
      </c>
      <c r="J190" s="23" t="s">
        <v>4</v>
      </c>
      <c r="K190" s="16" t="s">
        <v>12</v>
      </c>
      <c r="L190" s="16" t="s">
        <v>13</v>
      </c>
      <c r="M190" s="23" t="s">
        <v>14</v>
      </c>
      <c r="N190" s="16" t="s">
        <v>15</v>
      </c>
      <c r="O190" s="17" t="s">
        <v>16</v>
      </c>
      <c r="V190" s="49" t="s">
        <v>44</v>
      </c>
      <c r="W190" s="50" t="s">
        <v>45</v>
      </c>
      <c r="X190" s="51" t="s">
        <v>46</v>
      </c>
      <c r="Y190" s="52" t="s">
        <v>44</v>
      </c>
      <c r="Z190" s="51" t="s">
        <v>44</v>
      </c>
    </row>
    <row r="191" spans="2:26" ht="13.5" thickBot="1" x14ac:dyDescent="0.25">
      <c r="B191" s="11" t="s">
        <v>72</v>
      </c>
      <c r="C191" s="12" t="s">
        <v>17</v>
      </c>
      <c r="D191" s="13" t="s">
        <v>18</v>
      </c>
      <c r="E191" s="12" t="s">
        <v>19</v>
      </c>
      <c r="F191" s="12" t="s">
        <v>19</v>
      </c>
      <c r="G191" s="24" t="s">
        <v>20</v>
      </c>
      <c r="H191" s="12" t="s">
        <v>19</v>
      </c>
      <c r="I191" s="12" t="s">
        <v>19</v>
      </c>
      <c r="J191" s="24" t="s">
        <v>20</v>
      </c>
      <c r="K191" s="12" t="s">
        <v>19</v>
      </c>
      <c r="L191" s="12" t="s">
        <v>19</v>
      </c>
      <c r="M191" s="24" t="s">
        <v>20</v>
      </c>
      <c r="N191" s="12" t="s">
        <v>21</v>
      </c>
      <c r="O191" s="14" t="s">
        <v>22</v>
      </c>
      <c r="V191" s="53" t="s">
        <v>7</v>
      </c>
      <c r="W191" s="54" t="s">
        <v>48</v>
      </c>
      <c r="X191" s="55" t="s">
        <v>49</v>
      </c>
      <c r="Y191" s="56" t="s">
        <v>50</v>
      </c>
      <c r="Z191" s="55" t="s">
        <v>51</v>
      </c>
    </row>
    <row r="192" spans="2:26" ht="13.5" thickTop="1" x14ac:dyDescent="0.2">
      <c r="B192" s="1" t="s">
        <v>24</v>
      </c>
      <c r="C192" s="2">
        <v>140805</v>
      </c>
      <c r="D192" s="2">
        <v>4542</v>
      </c>
      <c r="E192" s="2">
        <v>500</v>
      </c>
      <c r="F192" s="2">
        <v>20</v>
      </c>
      <c r="G192" s="2">
        <v>96</v>
      </c>
      <c r="H192" s="2">
        <v>327</v>
      </c>
      <c r="I192" s="2">
        <v>10</v>
      </c>
      <c r="J192" s="2">
        <v>97</v>
      </c>
      <c r="K192" s="2">
        <v>945</v>
      </c>
      <c r="L192" s="2">
        <v>46</v>
      </c>
      <c r="M192" s="2">
        <v>95</v>
      </c>
      <c r="N192" s="4">
        <v>188</v>
      </c>
      <c r="O192" s="3">
        <v>15</v>
      </c>
      <c r="V192" s="57">
        <f t="shared" ref="V192:V203" si="59">D192/$D$2</f>
        <v>0.82581818181818178</v>
      </c>
      <c r="W192" s="58">
        <f t="shared" ref="W192:W203" si="60">(D192*E192)/1000</f>
        <v>2271</v>
      </c>
      <c r="X192" s="59">
        <f>(W192)/$F$3</f>
        <v>1.3763636363636365</v>
      </c>
      <c r="Y192" s="60">
        <f t="shared" ref="Y192:Y203" si="61">(D192*H192)/1000</f>
        <v>1485.2339999999999</v>
      </c>
      <c r="Z192" s="59">
        <f>(Y192)/$H$3</f>
        <v>0.90014181818181815</v>
      </c>
    </row>
    <row r="193" spans="2:26" x14ac:dyDescent="0.2">
      <c r="B193" s="1" t="s">
        <v>25</v>
      </c>
      <c r="C193" s="2">
        <v>111764</v>
      </c>
      <c r="D193" s="2">
        <v>3992</v>
      </c>
      <c r="E193" s="2">
        <v>379</v>
      </c>
      <c r="F193" s="2">
        <v>17</v>
      </c>
      <c r="G193" s="2">
        <v>96</v>
      </c>
      <c r="H193" s="2">
        <v>263</v>
      </c>
      <c r="I193" s="2">
        <v>7</v>
      </c>
      <c r="J193" s="2">
        <v>97</v>
      </c>
      <c r="K193" s="2">
        <v>740</v>
      </c>
      <c r="L193" s="2">
        <v>40</v>
      </c>
      <c r="M193" s="2">
        <v>95</v>
      </c>
      <c r="N193" s="3">
        <v>125</v>
      </c>
      <c r="O193" s="3">
        <v>16.600000000000001</v>
      </c>
      <c r="V193" s="57">
        <f t="shared" si="59"/>
        <v>0.72581818181818181</v>
      </c>
      <c r="W193" s="58">
        <f t="shared" si="60"/>
        <v>1512.9680000000001</v>
      </c>
      <c r="X193" s="59">
        <f t="shared" ref="X193:X205" si="62">(W193)/$F$3</f>
        <v>0.91695030303030312</v>
      </c>
      <c r="Y193" s="60">
        <f t="shared" si="61"/>
        <v>1049.896</v>
      </c>
      <c r="Z193" s="59">
        <f t="shared" ref="Z193:Z205" si="63">(Y193)/$H$3</f>
        <v>0.63630060606060601</v>
      </c>
    </row>
    <row r="194" spans="2:26" x14ac:dyDescent="0.2">
      <c r="B194" s="1" t="s">
        <v>26</v>
      </c>
      <c r="C194" s="2">
        <v>120533</v>
      </c>
      <c r="D194" s="2">
        <v>3888</v>
      </c>
      <c r="E194" s="2">
        <v>317</v>
      </c>
      <c r="F194" s="2">
        <v>18</v>
      </c>
      <c r="G194" s="2">
        <v>94</v>
      </c>
      <c r="H194" s="2">
        <v>276</v>
      </c>
      <c r="I194" s="2">
        <v>6</v>
      </c>
      <c r="J194" s="2">
        <v>98</v>
      </c>
      <c r="K194" s="2">
        <v>692</v>
      </c>
      <c r="L194" s="2">
        <v>39</v>
      </c>
      <c r="M194" s="2">
        <v>94</v>
      </c>
      <c r="N194" s="3">
        <v>236.6</v>
      </c>
      <c r="O194" s="3">
        <v>16.34</v>
      </c>
      <c r="V194" s="57">
        <f t="shared" si="59"/>
        <v>0.70690909090909093</v>
      </c>
      <c r="W194" s="58">
        <f t="shared" si="60"/>
        <v>1232.4960000000001</v>
      </c>
      <c r="X194" s="59">
        <f t="shared" si="62"/>
        <v>0.74696727272727281</v>
      </c>
      <c r="Y194" s="60">
        <f t="shared" si="61"/>
        <v>1073.088</v>
      </c>
      <c r="Z194" s="59">
        <f t="shared" si="63"/>
        <v>0.65035636363636362</v>
      </c>
    </row>
    <row r="195" spans="2:26" x14ac:dyDescent="0.2">
      <c r="B195" s="1" t="s">
        <v>27</v>
      </c>
      <c r="C195" s="2">
        <v>115665</v>
      </c>
      <c r="D195" s="2">
        <v>3856</v>
      </c>
      <c r="E195" s="2">
        <v>293</v>
      </c>
      <c r="F195" s="2">
        <v>16</v>
      </c>
      <c r="G195" s="2">
        <v>96</v>
      </c>
      <c r="H195" s="2">
        <v>298</v>
      </c>
      <c r="I195" s="2">
        <v>9</v>
      </c>
      <c r="J195" s="2">
        <v>97</v>
      </c>
      <c r="K195" s="2">
        <v>800</v>
      </c>
      <c r="L195" s="2">
        <v>46</v>
      </c>
      <c r="M195" s="2">
        <v>94</v>
      </c>
      <c r="N195" s="3">
        <v>191.4</v>
      </c>
      <c r="O195" s="3">
        <v>16.190000000000001</v>
      </c>
      <c r="V195" s="57">
        <f t="shared" si="59"/>
        <v>0.7010909090909091</v>
      </c>
      <c r="W195" s="58">
        <f t="shared" si="60"/>
        <v>1129.808</v>
      </c>
      <c r="X195" s="59">
        <f t="shared" si="62"/>
        <v>0.68473212121212124</v>
      </c>
      <c r="Y195" s="60">
        <f t="shared" si="61"/>
        <v>1149.088</v>
      </c>
      <c r="Z195" s="59">
        <f t="shared" si="63"/>
        <v>0.69641696969696965</v>
      </c>
    </row>
    <row r="196" spans="2:26" x14ac:dyDescent="0.2">
      <c r="B196" s="1" t="s">
        <v>28</v>
      </c>
      <c r="C196" s="2">
        <v>136365</v>
      </c>
      <c r="D196" s="2">
        <v>4399</v>
      </c>
      <c r="E196" s="2">
        <v>322</v>
      </c>
      <c r="F196" s="2">
        <v>12</v>
      </c>
      <c r="G196" s="2">
        <v>96</v>
      </c>
      <c r="H196" s="2">
        <v>307</v>
      </c>
      <c r="I196" s="2">
        <v>9</v>
      </c>
      <c r="J196" s="2">
        <v>97</v>
      </c>
      <c r="K196" s="2">
        <v>687</v>
      </c>
      <c r="L196" s="2">
        <v>36</v>
      </c>
      <c r="M196" s="2">
        <v>95</v>
      </c>
      <c r="N196" s="3">
        <v>230.9</v>
      </c>
      <c r="O196" s="3">
        <v>15.7</v>
      </c>
      <c r="V196" s="57">
        <f t="shared" si="59"/>
        <v>0.79981818181818187</v>
      </c>
      <c r="W196" s="58">
        <f t="shared" si="60"/>
        <v>1416.4780000000001</v>
      </c>
      <c r="X196" s="59">
        <f t="shared" si="62"/>
        <v>0.85847151515151521</v>
      </c>
      <c r="Y196" s="60">
        <f t="shared" si="61"/>
        <v>1350.4929999999999</v>
      </c>
      <c r="Z196" s="59">
        <f t="shared" si="63"/>
        <v>0.81848060606060602</v>
      </c>
    </row>
    <row r="197" spans="2:26" x14ac:dyDescent="0.2">
      <c r="B197" s="1" t="s">
        <v>29</v>
      </c>
      <c r="C197" s="2">
        <v>119407</v>
      </c>
      <c r="D197" s="2">
        <v>3980</v>
      </c>
      <c r="E197" s="2">
        <v>270</v>
      </c>
      <c r="F197" s="2">
        <v>14</v>
      </c>
      <c r="G197" s="2">
        <v>95</v>
      </c>
      <c r="H197" s="2">
        <v>347</v>
      </c>
      <c r="I197" s="2">
        <v>10</v>
      </c>
      <c r="J197" s="2">
        <v>97</v>
      </c>
      <c r="K197" s="2">
        <v>688</v>
      </c>
      <c r="L197" s="2">
        <v>37</v>
      </c>
      <c r="M197" s="2">
        <v>95</v>
      </c>
      <c r="N197" s="3">
        <v>232.7</v>
      </c>
      <c r="O197" s="3">
        <v>16.158822000000001</v>
      </c>
      <c r="V197" s="57">
        <f t="shared" si="59"/>
        <v>0.72363636363636363</v>
      </c>
      <c r="W197" s="58">
        <f t="shared" si="60"/>
        <v>1074.5999999999999</v>
      </c>
      <c r="X197" s="59">
        <f t="shared" si="62"/>
        <v>0.65127272727272723</v>
      </c>
      <c r="Y197" s="60">
        <f t="shared" si="61"/>
        <v>1381.06</v>
      </c>
      <c r="Z197" s="59">
        <f t="shared" si="63"/>
        <v>0.83700606060606053</v>
      </c>
    </row>
    <row r="198" spans="2:26" x14ac:dyDescent="0.2">
      <c r="B198" s="1" t="s">
        <v>30</v>
      </c>
      <c r="C198" s="2">
        <v>126689</v>
      </c>
      <c r="D198" s="2">
        <v>4087</v>
      </c>
      <c r="E198" s="2">
        <v>308</v>
      </c>
      <c r="F198" s="2">
        <v>12</v>
      </c>
      <c r="G198" s="2">
        <v>96</v>
      </c>
      <c r="H198" s="2">
        <v>387</v>
      </c>
      <c r="I198" s="2">
        <v>11</v>
      </c>
      <c r="J198" s="2">
        <v>97</v>
      </c>
      <c r="K198" s="2">
        <v>784</v>
      </c>
      <c r="L198" s="2">
        <v>35</v>
      </c>
      <c r="M198" s="2">
        <v>96</v>
      </c>
      <c r="N198" s="3">
        <v>220.8</v>
      </c>
      <c r="O198" s="3">
        <v>16.72</v>
      </c>
      <c r="V198" s="57">
        <f t="shared" si="59"/>
        <v>0.74309090909090914</v>
      </c>
      <c r="W198" s="58">
        <f t="shared" si="60"/>
        <v>1258.796</v>
      </c>
      <c r="X198" s="59">
        <f t="shared" si="62"/>
        <v>0.76290666666666673</v>
      </c>
      <c r="Y198" s="60">
        <f t="shared" si="61"/>
        <v>1581.6690000000001</v>
      </c>
      <c r="Z198" s="59">
        <f t="shared" si="63"/>
        <v>0.95858727272727273</v>
      </c>
    </row>
    <row r="199" spans="2:26" x14ac:dyDescent="0.2">
      <c r="B199" s="1" t="s">
        <v>31</v>
      </c>
      <c r="C199" s="2">
        <v>130468</v>
      </c>
      <c r="D199" s="2">
        <v>4209</v>
      </c>
      <c r="E199" s="2">
        <v>343</v>
      </c>
      <c r="F199" s="2">
        <v>18</v>
      </c>
      <c r="G199" s="2">
        <v>95</v>
      </c>
      <c r="H199" s="2">
        <v>382</v>
      </c>
      <c r="I199" s="2">
        <v>10</v>
      </c>
      <c r="J199" s="2">
        <v>97</v>
      </c>
      <c r="K199" s="2">
        <v>859</v>
      </c>
      <c r="L199" s="2">
        <v>35</v>
      </c>
      <c r="M199" s="2">
        <v>96</v>
      </c>
      <c r="N199" s="3">
        <v>213</v>
      </c>
      <c r="O199" s="3">
        <v>16.8</v>
      </c>
      <c r="V199" s="57">
        <f t="shared" si="59"/>
        <v>0.76527272727272733</v>
      </c>
      <c r="W199" s="58">
        <f t="shared" si="60"/>
        <v>1443.6869999999999</v>
      </c>
      <c r="X199" s="59">
        <f t="shared" si="62"/>
        <v>0.87496181818181817</v>
      </c>
      <c r="Y199" s="60">
        <f t="shared" si="61"/>
        <v>1607.838</v>
      </c>
      <c r="Z199" s="59">
        <f t="shared" si="63"/>
        <v>0.97444727272727272</v>
      </c>
    </row>
    <row r="200" spans="2:26" x14ac:dyDescent="0.2">
      <c r="B200" s="1" t="s">
        <v>32</v>
      </c>
      <c r="C200" s="2">
        <v>125432</v>
      </c>
      <c r="D200" s="2">
        <v>4181</v>
      </c>
      <c r="E200" s="2">
        <v>340</v>
      </c>
      <c r="F200" s="2">
        <v>12</v>
      </c>
      <c r="G200" s="2">
        <v>97</v>
      </c>
      <c r="H200" s="2">
        <v>330</v>
      </c>
      <c r="I200" s="2">
        <v>10</v>
      </c>
      <c r="J200" s="2">
        <v>97</v>
      </c>
      <c r="K200" s="2">
        <v>717</v>
      </c>
      <c r="L200" s="2">
        <v>32</v>
      </c>
      <c r="M200" s="2">
        <v>96</v>
      </c>
      <c r="N200" s="3">
        <v>228</v>
      </c>
      <c r="O200" s="3">
        <v>16.8</v>
      </c>
      <c r="V200" s="57">
        <f t="shared" si="59"/>
        <v>0.76018181818181818</v>
      </c>
      <c r="W200" s="58">
        <f t="shared" si="60"/>
        <v>1421.54</v>
      </c>
      <c r="X200" s="59">
        <f t="shared" si="62"/>
        <v>0.86153939393939394</v>
      </c>
      <c r="Y200" s="60">
        <f t="shared" si="61"/>
        <v>1379.73</v>
      </c>
      <c r="Z200" s="59">
        <f t="shared" si="63"/>
        <v>0.83620000000000005</v>
      </c>
    </row>
    <row r="201" spans="2:26" x14ac:dyDescent="0.2">
      <c r="B201" s="1" t="s">
        <v>33</v>
      </c>
      <c r="C201" s="2">
        <v>139790</v>
      </c>
      <c r="D201" s="2">
        <v>4509</v>
      </c>
      <c r="E201" s="2">
        <v>268</v>
      </c>
      <c r="F201" s="2">
        <v>13</v>
      </c>
      <c r="G201" s="2">
        <v>95</v>
      </c>
      <c r="H201" s="2">
        <v>244</v>
      </c>
      <c r="I201" s="2">
        <v>8</v>
      </c>
      <c r="J201" s="2">
        <v>97</v>
      </c>
      <c r="K201" s="2">
        <v>662</v>
      </c>
      <c r="L201" s="2">
        <v>35</v>
      </c>
      <c r="M201" s="2">
        <v>95</v>
      </c>
      <c r="N201" s="3">
        <v>195</v>
      </c>
      <c r="O201" s="3">
        <v>16.399999999999999</v>
      </c>
      <c r="V201" s="57">
        <f t="shared" si="59"/>
        <v>0.81981818181818178</v>
      </c>
      <c r="W201" s="58">
        <f t="shared" si="60"/>
        <v>1208.412</v>
      </c>
      <c r="X201" s="59">
        <f t="shared" si="62"/>
        <v>0.73237090909090907</v>
      </c>
      <c r="Y201" s="60">
        <f t="shared" si="61"/>
        <v>1100.1959999999999</v>
      </c>
      <c r="Z201" s="59">
        <f t="shared" si="63"/>
        <v>0.66678545454545446</v>
      </c>
    </row>
    <row r="202" spans="2:26" x14ac:dyDescent="0.2">
      <c r="B202" s="18" t="s">
        <v>34</v>
      </c>
      <c r="C202" s="2">
        <v>124110</v>
      </c>
      <c r="D202" s="2">
        <v>4137</v>
      </c>
      <c r="E202" s="2">
        <v>291</v>
      </c>
      <c r="F202" s="2">
        <v>17</v>
      </c>
      <c r="G202" s="2">
        <v>94</v>
      </c>
      <c r="H202" s="2">
        <v>252</v>
      </c>
      <c r="I202" s="2">
        <v>9</v>
      </c>
      <c r="J202" s="2">
        <v>96</v>
      </c>
      <c r="K202" s="2">
        <v>751</v>
      </c>
      <c r="L202" s="2">
        <v>44</v>
      </c>
      <c r="M202" s="2">
        <v>94</v>
      </c>
      <c r="N202" s="3">
        <v>223</v>
      </c>
      <c r="O202" s="3">
        <v>15.7</v>
      </c>
      <c r="V202" s="57">
        <f t="shared" si="59"/>
        <v>0.75218181818181817</v>
      </c>
      <c r="W202" s="58">
        <f t="shared" si="60"/>
        <v>1203.867</v>
      </c>
      <c r="X202" s="59">
        <f t="shared" si="62"/>
        <v>0.72961636363636362</v>
      </c>
      <c r="Y202" s="60">
        <f t="shared" si="61"/>
        <v>1042.5239999999999</v>
      </c>
      <c r="Z202" s="59">
        <f t="shared" si="63"/>
        <v>0.63183272727272721</v>
      </c>
    </row>
    <row r="203" spans="2:26" ht="13.5" thickBot="1" x14ac:dyDescent="0.25">
      <c r="B203" s="20" t="s">
        <v>35</v>
      </c>
      <c r="C203" s="2">
        <v>122581</v>
      </c>
      <c r="D203" s="2">
        <v>3954</v>
      </c>
      <c r="E203" s="2">
        <v>470</v>
      </c>
      <c r="F203" s="2">
        <v>18</v>
      </c>
      <c r="G203" s="2">
        <v>96</v>
      </c>
      <c r="H203" s="2">
        <v>356</v>
      </c>
      <c r="I203" s="2">
        <v>3</v>
      </c>
      <c r="J203" s="2">
        <v>99</v>
      </c>
      <c r="K203" s="2">
        <v>997</v>
      </c>
      <c r="L203" s="2">
        <v>44</v>
      </c>
      <c r="M203" s="2">
        <v>96</v>
      </c>
      <c r="N203" s="3">
        <v>192</v>
      </c>
      <c r="O203" s="3">
        <v>15.4</v>
      </c>
      <c r="V203" s="57">
        <f t="shared" si="59"/>
        <v>0.71890909090909094</v>
      </c>
      <c r="W203" s="58">
        <f t="shared" si="60"/>
        <v>1858.38</v>
      </c>
      <c r="X203" s="59">
        <f t="shared" si="62"/>
        <v>1.1262909090909092</v>
      </c>
      <c r="Y203" s="60">
        <f t="shared" si="61"/>
        <v>1407.624</v>
      </c>
      <c r="Z203" s="59">
        <f t="shared" si="63"/>
        <v>0.85310545454545461</v>
      </c>
    </row>
    <row r="204" spans="2:26" ht="13.5" thickTop="1" x14ac:dyDescent="0.2">
      <c r="B204" s="19" t="s">
        <v>73</v>
      </c>
      <c r="C204" s="26">
        <f>SUM(C192:C203)</f>
        <v>1513609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f>SUM(N192:N203)</f>
        <v>2476.3999999999996</v>
      </c>
      <c r="O204" s="5"/>
      <c r="V204" s="61"/>
      <c r="W204" s="62"/>
      <c r="X204" s="63"/>
      <c r="Y204" s="64"/>
      <c r="Z204" s="63"/>
    </row>
    <row r="205" spans="2:26" ht="13.5" thickBot="1" x14ac:dyDescent="0.25">
      <c r="B205" s="6" t="s">
        <v>74</v>
      </c>
      <c r="C205" s="7">
        <f>AVERAGE(C192:C203)</f>
        <v>126134.08333333333</v>
      </c>
      <c r="D205" s="7">
        <f t="shared" ref="D205:O205" si="64">AVERAGE(D192:D203)</f>
        <v>4144.5</v>
      </c>
      <c r="E205" s="7">
        <f t="shared" si="64"/>
        <v>341.75</v>
      </c>
      <c r="F205" s="7">
        <f>AVERAGE(F192:F203)</f>
        <v>15.583333333333334</v>
      </c>
      <c r="G205" s="7">
        <f>AVERAGE(G192:G203)</f>
        <v>95.5</v>
      </c>
      <c r="H205" s="7">
        <f>AVERAGE(H192:H203)</f>
        <v>314.08333333333331</v>
      </c>
      <c r="I205" s="7">
        <f>AVERAGE(I192:I203)</f>
        <v>8.5</v>
      </c>
      <c r="J205" s="7">
        <f>AVERAGE(J192:J203)</f>
        <v>97.166666666666671</v>
      </c>
      <c r="K205" s="7">
        <f t="shared" si="64"/>
        <v>776.83333333333337</v>
      </c>
      <c r="L205" s="7">
        <f>AVERAGE(L192:L203)</f>
        <v>39.083333333333336</v>
      </c>
      <c r="M205" s="7">
        <f>AVERAGE(M192:M203)</f>
        <v>95.083333333333329</v>
      </c>
      <c r="N205" s="7">
        <f t="shared" si="64"/>
        <v>206.36666666666665</v>
      </c>
      <c r="O205" s="7">
        <f t="shared" si="64"/>
        <v>16.150735166666667</v>
      </c>
      <c r="V205" s="65">
        <f>D205/$D$2</f>
        <v>0.75354545454545452</v>
      </c>
      <c r="W205" s="66">
        <f>(D205*E205)/1000</f>
        <v>1416.382875</v>
      </c>
      <c r="X205" s="67">
        <f t="shared" si="62"/>
        <v>0.85841386363636363</v>
      </c>
      <c r="Y205" s="68">
        <f>(D205*H205)/1000</f>
        <v>1301.7183749999999</v>
      </c>
      <c r="Z205" s="67">
        <f t="shared" si="63"/>
        <v>0.78892022727272726</v>
      </c>
    </row>
    <row r="206" spans="2:26" ht="13.5" thickTop="1" x14ac:dyDescent="0.2"/>
    <row r="207" spans="2:26" ht="13.5" thickBot="1" x14ac:dyDescent="0.25"/>
    <row r="208" spans="2:26" ht="13.5" thickTop="1" x14ac:dyDescent="0.2">
      <c r="B208" s="15" t="s">
        <v>6</v>
      </c>
      <c r="C208" s="16" t="s">
        <v>7</v>
      </c>
      <c r="D208" s="16" t="s">
        <v>7</v>
      </c>
      <c r="E208" s="16" t="s">
        <v>8</v>
      </c>
      <c r="F208" s="16" t="s">
        <v>9</v>
      </c>
      <c r="G208" s="23" t="s">
        <v>3</v>
      </c>
      <c r="H208" s="16" t="s">
        <v>10</v>
      </c>
      <c r="I208" s="16" t="s">
        <v>11</v>
      </c>
      <c r="J208" s="23" t="s">
        <v>4</v>
      </c>
      <c r="K208" s="16" t="s">
        <v>12</v>
      </c>
      <c r="L208" s="16" t="s">
        <v>13</v>
      </c>
      <c r="M208" s="23" t="s">
        <v>14</v>
      </c>
      <c r="N208" s="16" t="s">
        <v>15</v>
      </c>
      <c r="O208" s="17" t="s">
        <v>16</v>
      </c>
      <c r="P208" s="16" t="s">
        <v>75</v>
      </c>
      <c r="Q208" s="16" t="s">
        <v>76</v>
      </c>
      <c r="R208" s="36"/>
      <c r="V208" s="49" t="s">
        <v>44</v>
      </c>
      <c r="W208" s="50" t="s">
        <v>45</v>
      </c>
      <c r="X208" s="51" t="s">
        <v>46</v>
      </c>
      <c r="Y208" s="52" t="s">
        <v>44</v>
      </c>
      <c r="Z208" s="51" t="s">
        <v>44</v>
      </c>
    </row>
    <row r="209" spans="2:26" ht="13.5" thickBot="1" x14ac:dyDescent="0.25">
      <c r="B209" s="11" t="s">
        <v>77</v>
      </c>
      <c r="C209" s="12" t="s">
        <v>17</v>
      </c>
      <c r="D209" s="13" t="s">
        <v>18</v>
      </c>
      <c r="E209" s="12" t="s">
        <v>19</v>
      </c>
      <c r="F209" s="12" t="s">
        <v>19</v>
      </c>
      <c r="G209" s="24" t="s">
        <v>20</v>
      </c>
      <c r="H209" s="12" t="s">
        <v>19</v>
      </c>
      <c r="I209" s="12" t="s">
        <v>19</v>
      </c>
      <c r="J209" s="24" t="s">
        <v>20</v>
      </c>
      <c r="K209" s="12" t="s">
        <v>19</v>
      </c>
      <c r="L209" s="12" t="s">
        <v>19</v>
      </c>
      <c r="M209" s="24" t="s">
        <v>20</v>
      </c>
      <c r="N209" s="12" t="s">
        <v>21</v>
      </c>
      <c r="O209" s="14" t="s">
        <v>22</v>
      </c>
      <c r="P209" s="12"/>
      <c r="Q209" s="12"/>
      <c r="R209" s="36"/>
      <c r="V209" s="53" t="s">
        <v>7</v>
      </c>
      <c r="W209" s="54" t="s">
        <v>48</v>
      </c>
      <c r="X209" s="55" t="s">
        <v>49</v>
      </c>
      <c r="Y209" s="56" t="s">
        <v>50</v>
      </c>
      <c r="Z209" s="55" t="s">
        <v>51</v>
      </c>
    </row>
    <row r="210" spans="2:26" ht="13.5" thickTop="1" x14ac:dyDescent="0.2">
      <c r="B210" s="1" t="s">
        <v>24</v>
      </c>
      <c r="C210" s="2">
        <v>111887</v>
      </c>
      <c r="D210" s="2">
        <v>3609</v>
      </c>
      <c r="E210" s="2">
        <v>308</v>
      </c>
      <c r="F210" s="2">
        <v>16</v>
      </c>
      <c r="G210" s="2">
        <v>95</v>
      </c>
      <c r="H210" s="2">
        <v>274</v>
      </c>
      <c r="I210" s="2">
        <v>12</v>
      </c>
      <c r="J210" s="2">
        <v>96</v>
      </c>
      <c r="K210" s="2">
        <v>755</v>
      </c>
      <c r="L210" s="2">
        <v>35</v>
      </c>
      <c r="M210" s="2">
        <v>95</v>
      </c>
      <c r="N210" s="4">
        <v>213.1</v>
      </c>
      <c r="O210" s="3">
        <v>14.86</v>
      </c>
      <c r="P210" s="2">
        <v>54</v>
      </c>
      <c r="Q210" s="2">
        <v>13</v>
      </c>
      <c r="R210" s="9"/>
      <c r="V210" s="57">
        <f t="shared" ref="V210:V221" si="65">D210/$D$2</f>
        <v>0.6561818181818182</v>
      </c>
      <c r="W210" s="58">
        <f t="shared" ref="W210:W221" si="66">(D210*E210)/1000</f>
        <v>1111.5719999999999</v>
      </c>
      <c r="X210" s="59">
        <f>(W210)/$F$3</f>
        <v>0.67367999999999995</v>
      </c>
      <c r="Y210" s="60">
        <f t="shared" ref="Y210:Y221" si="67">(D210*H210)/1000</f>
        <v>988.86599999999999</v>
      </c>
      <c r="Z210" s="59">
        <f>(Y210)/$H$3</f>
        <v>0.59931272727272722</v>
      </c>
    </row>
    <row r="211" spans="2:26" x14ac:dyDescent="0.2">
      <c r="B211" s="1" t="s">
        <v>25</v>
      </c>
      <c r="C211" s="2">
        <v>95106</v>
      </c>
      <c r="D211" s="2">
        <v>3397</v>
      </c>
      <c r="E211" s="2">
        <v>395</v>
      </c>
      <c r="F211" s="2">
        <v>22</v>
      </c>
      <c r="G211" s="2">
        <v>94</v>
      </c>
      <c r="H211" s="2">
        <v>481</v>
      </c>
      <c r="I211" s="2">
        <v>7</v>
      </c>
      <c r="J211" s="2">
        <v>99</v>
      </c>
      <c r="K211" s="2">
        <v>898</v>
      </c>
      <c r="L211" s="2">
        <v>36</v>
      </c>
      <c r="M211" s="2">
        <v>96</v>
      </c>
      <c r="N211" s="3">
        <v>249</v>
      </c>
      <c r="O211" s="3">
        <v>14.8</v>
      </c>
      <c r="P211" s="2">
        <v>67</v>
      </c>
      <c r="Q211" s="2">
        <v>7</v>
      </c>
      <c r="R211" s="9"/>
      <c r="V211" s="57">
        <f t="shared" si="65"/>
        <v>0.61763636363636365</v>
      </c>
      <c r="W211" s="58">
        <f t="shared" si="66"/>
        <v>1341.8150000000001</v>
      </c>
      <c r="X211" s="59">
        <f t="shared" ref="X211:X223" si="68">(W211)/$F$3</f>
        <v>0.81322121212121212</v>
      </c>
      <c r="Y211" s="60">
        <f t="shared" si="67"/>
        <v>1633.9570000000001</v>
      </c>
      <c r="Z211" s="59">
        <f t="shared" ref="Z211:Z223" si="69">(Y211)/$H$3</f>
        <v>0.99027696969696977</v>
      </c>
    </row>
    <row r="212" spans="2:26" x14ac:dyDescent="0.2">
      <c r="B212" s="1" t="s">
        <v>26</v>
      </c>
      <c r="C212" s="2">
        <v>129377</v>
      </c>
      <c r="D212" s="2">
        <v>4173</v>
      </c>
      <c r="E212" s="2">
        <v>338</v>
      </c>
      <c r="F212" s="2">
        <v>20</v>
      </c>
      <c r="G212" s="2">
        <v>94</v>
      </c>
      <c r="H212" s="2">
        <v>353</v>
      </c>
      <c r="I212" s="2">
        <v>10</v>
      </c>
      <c r="J212" s="2">
        <v>97</v>
      </c>
      <c r="K212" s="2">
        <v>764</v>
      </c>
      <c r="L212" s="2">
        <v>33</v>
      </c>
      <c r="M212" s="2">
        <v>96</v>
      </c>
      <c r="N212" s="3">
        <v>263</v>
      </c>
      <c r="O212" s="3">
        <v>17.100000000000001</v>
      </c>
      <c r="P212" s="2">
        <v>56</v>
      </c>
      <c r="Q212" s="2">
        <v>9</v>
      </c>
      <c r="R212" s="9"/>
      <c r="V212" s="57">
        <f t="shared" si="65"/>
        <v>0.75872727272727269</v>
      </c>
      <c r="W212" s="58">
        <f t="shared" si="66"/>
        <v>1410.4739999999999</v>
      </c>
      <c r="X212" s="59">
        <f t="shared" si="68"/>
        <v>0.85483272727272719</v>
      </c>
      <c r="Y212" s="60">
        <f t="shared" si="67"/>
        <v>1473.069</v>
      </c>
      <c r="Z212" s="59">
        <f t="shared" si="69"/>
        <v>0.89276909090909085</v>
      </c>
    </row>
    <row r="213" spans="2:26" x14ac:dyDescent="0.2">
      <c r="B213" s="1" t="s">
        <v>27</v>
      </c>
      <c r="C213" s="2">
        <v>118475</v>
      </c>
      <c r="D213" s="2">
        <v>3949</v>
      </c>
      <c r="E213" s="2">
        <v>301</v>
      </c>
      <c r="F213" s="2">
        <v>18</v>
      </c>
      <c r="G213" s="2">
        <v>94</v>
      </c>
      <c r="H213" s="2">
        <v>316</v>
      </c>
      <c r="I213" s="2">
        <v>15</v>
      </c>
      <c r="J213" s="2">
        <v>95</v>
      </c>
      <c r="K213" s="2">
        <v>786</v>
      </c>
      <c r="L213" s="2">
        <v>37</v>
      </c>
      <c r="M213" s="2">
        <v>95</v>
      </c>
      <c r="N213" s="3">
        <v>102.9</v>
      </c>
      <c r="O213" s="3">
        <v>16.93</v>
      </c>
      <c r="P213" s="2">
        <v>68</v>
      </c>
      <c r="Q213" s="2">
        <v>5</v>
      </c>
      <c r="R213" s="9"/>
      <c r="V213" s="57">
        <f t="shared" si="65"/>
        <v>0.71799999999999997</v>
      </c>
      <c r="W213" s="58">
        <f t="shared" si="66"/>
        <v>1188.6489999999999</v>
      </c>
      <c r="X213" s="59">
        <f t="shared" si="68"/>
        <v>0.72039333333333322</v>
      </c>
      <c r="Y213" s="60">
        <f t="shared" si="67"/>
        <v>1247.884</v>
      </c>
      <c r="Z213" s="59">
        <f t="shared" si="69"/>
        <v>0.75629333333333337</v>
      </c>
    </row>
    <row r="214" spans="2:26" x14ac:dyDescent="0.2">
      <c r="B214" s="1" t="s">
        <v>28</v>
      </c>
      <c r="C214" s="2">
        <v>138788</v>
      </c>
      <c r="D214" s="2">
        <v>4477</v>
      </c>
      <c r="E214" s="2">
        <v>281</v>
      </c>
      <c r="F214" s="2">
        <v>18</v>
      </c>
      <c r="G214" s="2">
        <v>94</v>
      </c>
      <c r="H214" s="2">
        <v>415</v>
      </c>
      <c r="I214" s="2">
        <v>15</v>
      </c>
      <c r="J214" s="2">
        <v>96</v>
      </c>
      <c r="K214" s="2">
        <v>827</v>
      </c>
      <c r="L214" s="2">
        <v>39</v>
      </c>
      <c r="M214" s="2">
        <v>95</v>
      </c>
      <c r="N214" s="3">
        <v>112.7</v>
      </c>
      <c r="O214" s="3">
        <v>16.809999999999999</v>
      </c>
      <c r="P214" s="2">
        <v>56</v>
      </c>
      <c r="Q214" s="2">
        <v>10</v>
      </c>
      <c r="R214" s="9"/>
      <c r="V214" s="57">
        <f t="shared" si="65"/>
        <v>0.81399999999999995</v>
      </c>
      <c r="W214" s="58">
        <f t="shared" si="66"/>
        <v>1258.037</v>
      </c>
      <c r="X214" s="59">
        <f t="shared" si="68"/>
        <v>0.76244666666666672</v>
      </c>
      <c r="Y214" s="60">
        <f t="shared" si="67"/>
        <v>1857.9549999999999</v>
      </c>
      <c r="Z214" s="59">
        <f t="shared" si="69"/>
        <v>1.1260333333333332</v>
      </c>
    </row>
    <row r="215" spans="2:26" x14ac:dyDescent="0.2">
      <c r="B215" s="1" t="s">
        <v>29</v>
      </c>
      <c r="C215" s="2">
        <v>124920</v>
      </c>
      <c r="D215" s="2">
        <v>4164</v>
      </c>
      <c r="E215" s="2">
        <v>310</v>
      </c>
      <c r="F215" s="2">
        <v>18</v>
      </c>
      <c r="G215" s="2">
        <v>94</v>
      </c>
      <c r="H215" s="2">
        <v>203</v>
      </c>
      <c r="I215" s="2">
        <v>8</v>
      </c>
      <c r="J215" s="2">
        <v>96</v>
      </c>
      <c r="K215" s="2">
        <v>656</v>
      </c>
      <c r="L215" s="2">
        <v>42</v>
      </c>
      <c r="M215" s="2">
        <v>94</v>
      </c>
      <c r="N215" s="3">
        <v>112.8</v>
      </c>
      <c r="O215" s="3">
        <v>17.010000000000002</v>
      </c>
      <c r="P215" s="2">
        <v>63</v>
      </c>
      <c r="Q215" s="2">
        <v>11</v>
      </c>
      <c r="R215" s="9"/>
      <c r="V215" s="57">
        <f t="shared" si="65"/>
        <v>0.75709090909090904</v>
      </c>
      <c r="W215" s="58">
        <f t="shared" si="66"/>
        <v>1290.8399999999999</v>
      </c>
      <c r="X215" s="59">
        <f t="shared" si="68"/>
        <v>0.78232727272727265</v>
      </c>
      <c r="Y215" s="60">
        <f t="shared" si="67"/>
        <v>845.29200000000003</v>
      </c>
      <c r="Z215" s="59">
        <f t="shared" si="69"/>
        <v>0.51229818181818187</v>
      </c>
    </row>
    <row r="216" spans="2:26" x14ac:dyDescent="0.2">
      <c r="B216" s="1" t="s">
        <v>30</v>
      </c>
      <c r="C216" s="2">
        <v>125568</v>
      </c>
      <c r="D216" s="2">
        <v>4051</v>
      </c>
      <c r="E216" s="2">
        <v>241</v>
      </c>
      <c r="F216" s="2">
        <v>18</v>
      </c>
      <c r="G216" s="2">
        <v>93</v>
      </c>
      <c r="H216" s="2">
        <v>190</v>
      </c>
      <c r="I216" s="2">
        <v>9</v>
      </c>
      <c r="J216" s="2">
        <v>96</v>
      </c>
      <c r="K216" s="2">
        <v>525</v>
      </c>
      <c r="L216" s="2">
        <v>33</v>
      </c>
      <c r="M216" s="2">
        <v>94</v>
      </c>
      <c r="N216" s="3">
        <v>165.3</v>
      </c>
      <c r="O216" s="3">
        <v>16.13</v>
      </c>
      <c r="P216" s="2">
        <v>39</v>
      </c>
      <c r="Q216" s="2">
        <v>8</v>
      </c>
      <c r="R216" s="9"/>
      <c r="V216" s="57">
        <f t="shared" si="65"/>
        <v>0.7365454545454545</v>
      </c>
      <c r="W216" s="58">
        <f t="shared" si="66"/>
        <v>976.29100000000005</v>
      </c>
      <c r="X216" s="59">
        <f t="shared" si="68"/>
        <v>0.59169151515151519</v>
      </c>
      <c r="Y216" s="60">
        <f t="shared" si="67"/>
        <v>769.69</v>
      </c>
      <c r="Z216" s="59">
        <f t="shared" si="69"/>
        <v>0.46647878787878794</v>
      </c>
    </row>
    <row r="217" spans="2:26" x14ac:dyDescent="0.2">
      <c r="B217" s="1" t="s">
        <v>31</v>
      </c>
      <c r="C217" s="2">
        <v>132188</v>
      </c>
      <c r="D217" s="2">
        <v>4264</v>
      </c>
      <c r="E217" s="2">
        <v>296</v>
      </c>
      <c r="F217" s="2">
        <v>20</v>
      </c>
      <c r="G217" s="2">
        <v>93</v>
      </c>
      <c r="H217" s="2">
        <v>285</v>
      </c>
      <c r="I217" s="2">
        <v>11</v>
      </c>
      <c r="J217" s="2">
        <v>96</v>
      </c>
      <c r="K217" s="2">
        <v>747</v>
      </c>
      <c r="L217" s="2">
        <v>30</v>
      </c>
      <c r="M217" s="2">
        <v>96</v>
      </c>
      <c r="N217" s="3">
        <v>234</v>
      </c>
      <c r="O217" s="3">
        <v>16.600000000000001</v>
      </c>
      <c r="P217" s="2">
        <v>43</v>
      </c>
      <c r="Q217" s="2">
        <v>6</v>
      </c>
      <c r="R217" s="9"/>
      <c r="V217" s="57">
        <f t="shared" si="65"/>
        <v>0.77527272727272722</v>
      </c>
      <c r="W217" s="58">
        <f t="shared" si="66"/>
        <v>1262.144</v>
      </c>
      <c r="X217" s="59">
        <f t="shared" si="68"/>
        <v>0.7649357575757576</v>
      </c>
      <c r="Y217" s="60">
        <f t="shared" si="67"/>
        <v>1215.24</v>
      </c>
      <c r="Z217" s="59">
        <f t="shared" si="69"/>
        <v>0.73650909090909089</v>
      </c>
    </row>
    <row r="218" spans="2:26" x14ac:dyDescent="0.2">
      <c r="B218" s="1" t="s">
        <v>32</v>
      </c>
      <c r="C218" s="2">
        <v>133911</v>
      </c>
      <c r="D218" s="2">
        <v>4464</v>
      </c>
      <c r="E218" s="2">
        <v>354</v>
      </c>
      <c r="F218" s="2">
        <v>16</v>
      </c>
      <c r="G218" s="2">
        <v>95</v>
      </c>
      <c r="H218" s="2">
        <v>260</v>
      </c>
      <c r="I218" s="2">
        <v>13</v>
      </c>
      <c r="J218" s="2">
        <v>95</v>
      </c>
      <c r="K218" s="2">
        <v>565</v>
      </c>
      <c r="L218" s="2">
        <v>31</v>
      </c>
      <c r="M218" s="2">
        <v>95</v>
      </c>
      <c r="N218" s="3">
        <v>197</v>
      </c>
      <c r="O218" s="3">
        <v>16.600000000000001</v>
      </c>
      <c r="P218" s="2">
        <v>46</v>
      </c>
      <c r="Q218" s="2">
        <v>5</v>
      </c>
      <c r="R218" s="9"/>
      <c r="V218" s="57">
        <f t="shared" si="65"/>
        <v>0.8116363636363636</v>
      </c>
      <c r="W218" s="58">
        <f t="shared" si="66"/>
        <v>1580.2560000000001</v>
      </c>
      <c r="X218" s="59">
        <f t="shared" si="68"/>
        <v>0.95773090909090919</v>
      </c>
      <c r="Y218" s="60">
        <f t="shared" si="67"/>
        <v>1160.6400000000001</v>
      </c>
      <c r="Z218" s="59">
        <f t="shared" si="69"/>
        <v>0.70341818181818183</v>
      </c>
    </row>
    <row r="219" spans="2:26" x14ac:dyDescent="0.2">
      <c r="B219" s="1" t="s">
        <v>33</v>
      </c>
      <c r="C219" s="2">
        <v>134853</v>
      </c>
      <c r="D219" s="2">
        <v>4350</v>
      </c>
      <c r="E219" s="2">
        <v>312</v>
      </c>
      <c r="F219" s="2">
        <v>16</v>
      </c>
      <c r="G219" s="2">
        <v>95</v>
      </c>
      <c r="H219" s="2">
        <v>263</v>
      </c>
      <c r="I219" s="2">
        <v>8</v>
      </c>
      <c r="J219" s="2">
        <v>97</v>
      </c>
      <c r="K219" s="2">
        <v>579</v>
      </c>
      <c r="L219" s="2">
        <v>29</v>
      </c>
      <c r="M219" s="2">
        <v>95</v>
      </c>
      <c r="N219" s="3">
        <v>221</v>
      </c>
      <c r="O219" s="3">
        <v>17.2</v>
      </c>
      <c r="P219" s="2">
        <v>39</v>
      </c>
      <c r="Q219" s="2">
        <v>6</v>
      </c>
      <c r="R219" s="9"/>
      <c r="V219" s="57">
        <f t="shared" si="65"/>
        <v>0.79090909090909089</v>
      </c>
      <c r="W219" s="58">
        <f t="shared" si="66"/>
        <v>1357.2</v>
      </c>
      <c r="X219" s="59">
        <f t="shared" si="68"/>
        <v>0.82254545454545458</v>
      </c>
      <c r="Y219" s="60">
        <f t="shared" si="67"/>
        <v>1144.05</v>
      </c>
      <c r="Z219" s="59">
        <f t="shared" si="69"/>
        <v>0.69336363636363629</v>
      </c>
    </row>
    <row r="220" spans="2:26" x14ac:dyDescent="0.2">
      <c r="B220" s="18" t="s">
        <v>34</v>
      </c>
      <c r="C220" s="2">
        <v>143996</v>
      </c>
      <c r="D220" s="2">
        <v>4800</v>
      </c>
      <c r="E220" s="2">
        <v>382</v>
      </c>
      <c r="F220" s="2">
        <v>18</v>
      </c>
      <c r="G220" s="2">
        <v>95</v>
      </c>
      <c r="H220" s="2">
        <v>382</v>
      </c>
      <c r="I220" s="2">
        <v>10</v>
      </c>
      <c r="J220" s="2">
        <v>97</v>
      </c>
      <c r="K220" s="2">
        <v>861</v>
      </c>
      <c r="L220" s="2">
        <v>33</v>
      </c>
      <c r="M220" s="2">
        <v>96</v>
      </c>
      <c r="N220" s="3">
        <v>243</v>
      </c>
      <c r="O220" s="3">
        <v>17.2</v>
      </c>
      <c r="P220" s="2">
        <v>61</v>
      </c>
      <c r="Q220" s="2">
        <v>10</v>
      </c>
      <c r="R220" s="9"/>
      <c r="V220" s="57">
        <f t="shared" si="65"/>
        <v>0.87272727272727268</v>
      </c>
      <c r="W220" s="58">
        <f t="shared" si="66"/>
        <v>1833.6</v>
      </c>
      <c r="X220" s="59">
        <f t="shared" si="68"/>
        <v>1.1112727272727272</v>
      </c>
      <c r="Y220" s="60">
        <f t="shared" si="67"/>
        <v>1833.6</v>
      </c>
      <c r="Z220" s="59">
        <f t="shared" si="69"/>
        <v>1.1112727272727272</v>
      </c>
    </row>
    <row r="221" spans="2:26" ht="13.5" thickBot="1" x14ac:dyDescent="0.25">
      <c r="B221" s="20" t="s">
        <v>35</v>
      </c>
      <c r="C221" s="2">
        <v>127480</v>
      </c>
      <c r="D221" s="2">
        <v>4112</v>
      </c>
      <c r="E221" s="2">
        <v>374</v>
      </c>
      <c r="F221" s="2">
        <v>22</v>
      </c>
      <c r="G221" s="2">
        <v>94</v>
      </c>
      <c r="H221" s="2">
        <v>447</v>
      </c>
      <c r="I221" s="2">
        <v>13</v>
      </c>
      <c r="J221" s="2">
        <v>97</v>
      </c>
      <c r="K221" s="2">
        <v>939</v>
      </c>
      <c r="L221" s="2">
        <v>45</v>
      </c>
      <c r="M221" s="2">
        <v>95</v>
      </c>
      <c r="N221" s="3">
        <v>194</v>
      </c>
      <c r="O221" s="3">
        <v>14.5</v>
      </c>
      <c r="P221" s="2">
        <v>92</v>
      </c>
      <c r="Q221" s="2">
        <v>20</v>
      </c>
      <c r="R221" s="9"/>
      <c r="V221" s="57">
        <f t="shared" si="65"/>
        <v>0.74763636363636365</v>
      </c>
      <c r="W221" s="58">
        <f t="shared" si="66"/>
        <v>1537.8879999999999</v>
      </c>
      <c r="X221" s="59">
        <f t="shared" si="68"/>
        <v>0.93205333333333329</v>
      </c>
      <c r="Y221" s="60">
        <f t="shared" si="67"/>
        <v>1838.0640000000001</v>
      </c>
      <c r="Z221" s="59">
        <f t="shared" si="69"/>
        <v>1.1139781818181818</v>
      </c>
    </row>
    <row r="222" spans="2:26" ht="13.5" thickTop="1" x14ac:dyDescent="0.2">
      <c r="B222" s="19" t="s">
        <v>78</v>
      </c>
      <c r="C222" s="26">
        <f>SUM(C210:C221)</f>
        <v>1516549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>
        <f>SUM(N210:N221)</f>
        <v>2307.8000000000002</v>
      </c>
      <c r="O222" s="5"/>
      <c r="P222" s="5"/>
      <c r="Q222" s="5"/>
      <c r="R222" s="9"/>
      <c r="V222" s="61"/>
      <c r="W222" s="62"/>
      <c r="X222" s="63"/>
      <c r="Y222" s="64"/>
      <c r="Z222" s="63"/>
    </row>
    <row r="223" spans="2:26" ht="13.5" thickBot="1" x14ac:dyDescent="0.25">
      <c r="B223" s="6" t="s">
        <v>79</v>
      </c>
      <c r="C223" s="7">
        <f>AVERAGE(C210:C221)</f>
        <v>126379.08333333333</v>
      </c>
      <c r="D223" s="7">
        <f t="shared" ref="D223:O223" si="70">AVERAGE(D210:D221)</f>
        <v>4150.833333333333</v>
      </c>
      <c r="E223" s="7">
        <f t="shared" si="70"/>
        <v>324.33333333333331</v>
      </c>
      <c r="F223" s="7">
        <f>AVERAGE(F210:F221)</f>
        <v>18.5</v>
      </c>
      <c r="G223" s="7">
        <f>AVERAGE(G210:G221)</f>
        <v>94.166666666666671</v>
      </c>
      <c r="H223" s="7">
        <f>AVERAGE(H210:H221)</f>
        <v>322.41666666666669</v>
      </c>
      <c r="I223" s="7">
        <f>AVERAGE(I210:I221)</f>
        <v>10.916666666666666</v>
      </c>
      <c r="J223" s="7">
        <f>AVERAGE(J210:J221)</f>
        <v>96.416666666666671</v>
      </c>
      <c r="K223" s="7">
        <f t="shared" si="70"/>
        <v>741.83333333333337</v>
      </c>
      <c r="L223" s="7">
        <f>AVERAGE(L210:L221)</f>
        <v>35.25</v>
      </c>
      <c r="M223" s="7">
        <f>AVERAGE(M210:M221)</f>
        <v>95.166666666666671</v>
      </c>
      <c r="N223" s="7">
        <f t="shared" si="70"/>
        <v>192.31666666666669</v>
      </c>
      <c r="O223" s="7">
        <f t="shared" si="70"/>
        <v>16.311666666666664</v>
      </c>
      <c r="P223" s="7">
        <f t="shared" ref="P223:Q223" si="71">AVERAGE(P210:P221)</f>
        <v>57</v>
      </c>
      <c r="Q223" s="7">
        <f t="shared" si="71"/>
        <v>9.1666666666666661</v>
      </c>
      <c r="R223" s="9"/>
      <c r="V223" s="65">
        <f>D223/$D$2</f>
        <v>0.75469696969696964</v>
      </c>
      <c r="W223" s="66">
        <f>(D223*E223)/1000</f>
        <v>1346.253611111111</v>
      </c>
      <c r="X223" s="67">
        <f t="shared" si="68"/>
        <v>0.81591127946127939</v>
      </c>
      <c r="Y223" s="68">
        <f>(D223*H223)/1000</f>
        <v>1338.2978472222223</v>
      </c>
      <c r="Z223" s="67">
        <f t="shared" si="69"/>
        <v>0.81108960437710442</v>
      </c>
    </row>
    <row r="224" spans="2:26" ht="13.5" thickTop="1" x14ac:dyDescent="0.2">
      <c r="D224" s="25"/>
    </row>
    <row r="225" spans="2:26" ht="13.5" thickBot="1" x14ac:dyDescent="0.25"/>
    <row r="226" spans="2:26" ht="13.5" thickTop="1" x14ac:dyDescent="0.2">
      <c r="B226" s="15" t="s">
        <v>6</v>
      </c>
      <c r="C226" s="16" t="s">
        <v>7</v>
      </c>
      <c r="D226" s="16" t="s">
        <v>7</v>
      </c>
      <c r="E226" s="16" t="s">
        <v>8</v>
      </c>
      <c r="F226" s="16" t="s">
        <v>9</v>
      </c>
      <c r="G226" s="23" t="s">
        <v>3</v>
      </c>
      <c r="H226" s="16" t="s">
        <v>10</v>
      </c>
      <c r="I226" s="16" t="s">
        <v>11</v>
      </c>
      <c r="J226" s="23" t="s">
        <v>4</v>
      </c>
      <c r="K226" s="16" t="s">
        <v>12</v>
      </c>
      <c r="L226" s="16" t="s">
        <v>13</v>
      </c>
      <c r="M226" s="23" t="s">
        <v>14</v>
      </c>
      <c r="N226" s="16" t="s">
        <v>15</v>
      </c>
      <c r="O226" s="17" t="s">
        <v>16</v>
      </c>
      <c r="P226" s="16" t="s">
        <v>75</v>
      </c>
      <c r="Q226" s="16" t="s">
        <v>76</v>
      </c>
      <c r="R226" s="36"/>
      <c r="V226" s="49" t="s">
        <v>44</v>
      </c>
      <c r="W226" s="50" t="s">
        <v>45</v>
      </c>
      <c r="X226" s="51" t="s">
        <v>46</v>
      </c>
      <c r="Y226" s="52" t="s">
        <v>44</v>
      </c>
      <c r="Z226" s="51" t="s">
        <v>44</v>
      </c>
    </row>
    <row r="227" spans="2:26" ht="13.5" thickBot="1" x14ac:dyDescent="0.25">
      <c r="B227" s="11" t="s">
        <v>80</v>
      </c>
      <c r="C227" s="12" t="s">
        <v>17</v>
      </c>
      <c r="D227" s="13" t="s">
        <v>18</v>
      </c>
      <c r="E227" s="12" t="s">
        <v>19</v>
      </c>
      <c r="F227" s="12" t="s">
        <v>19</v>
      </c>
      <c r="G227" s="24" t="s">
        <v>20</v>
      </c>
      <c r="H227" s="12" t="s">
        <v>19</v>
      </c>
      <c r="I227" s="12" t="s">
        <v>19</v>
      </c>
      <c r="J227" s="24" t="s">
        <v>20</v>
      </c>
      <c r="K227" s="12" t="s">
        <v>19</v>
      </c>
      <c r="L227" s="12" t="s">
        <v>19</v>
      </c>
      <c r="M227" s="24" t="s">
        <v>20</v>
      </c>
      <c r="N227" s="12" t="s">
        <v>21</v>
      </c>
      <c r="O227" s="14" t="s">
        <v>22</v>
      </c>
      <c r="P227" s="12"/>
      <c r="Q227" s="12"/>
      <c r="R227" s="36"/>
      <c r="V227" s="53" t="s">
        <v>7</v>
      </c>
      <c r="W227" s="54" t="s">
        <v>48</v>
      </c>
      <c r="X227" s="55" t="s">
        <v>49</v>
      </c>
      <c r="Y227" s="56" t="s">
        <v>50</v>
      </c>
      <c r="Z227" s="55" t="s">
        <v>51</v>
      </c>
    </row>
    <row r="228" spans="2:26" ht="13.5" thickTop="1" x14ac:dyDescent="0.2">
      <c r="B228" s="1" t="s">
        <v>24</v>
      </c>
      <c r="C228" s="2">
        <v>116339</v>
      </c>
      <c r="D228" s="2">
        <v>3753</v>
      </c>
      <c r="E228" s="2">
        <v>286</v>
      </c>
      <c r="F228" s="2">
        <v>26</v>
      </c>
      <c r="G228" s="2">
        <v>91</v>
      </c>
      <c r="H228" s="2">
        <v>367</v>
      </c>
      <c r="I228" s="2">
        <v>13</v>
      </c>
      <c r="J228" s="2">
        <v>97</v>
      </c>
      <c r="K228" s="2">
        <v>800</v>
      </c>
      <c r="L228" s="2">
        <v>53</v>
      </c>
      <c r="M228" s="2">
        <v>93</v>
      </c>
      <c r="N228" s="4">
        <v>155.6</v>
      </c>
      <c r="O228" s="3">
        <v>18</v>
      </c>
      <c r="P228" s="2">
        <v>61</v>
      </c>
      <c r="Q228" s="2">
        <v>27</v>
      </c>
      <c r="R228" s="9"/>
      <c r="V228" s="57">
        <f t="shared" ref="V228:V239" si="72">D228/$D$2</f>
        <v>0.68236363636363639</v>
      </c>
      <c r="W228" s="58">
        <f t="shared" ref="W228:W239" si="73">(D228*E228)/1000</f>
        <v>1073.3579999999999</v>
      </c>
      <c r="X228" s="59">
        <f>(W228)/$F$3</f>
        <v>0.65051999999999999</v>
      </c>
      <c r="Y228" s="60">
        <f t="shared" ref="Y228:Y239" si="74">(D228*H228)/1000</f>
        <v>1377.3510000000001</v>
      </c>
      <c r="Z228" s="59">
        <f>(Y228)/$H$3</f>
        <v>0.83475818181818184</v>
      </c>
    </row>
    <row r="229" spans="2:26" x14ac:dyDescent="0.2">
      <c r="B229" s="1" t="s">
        <v>25</v>
      </c>
      <c r="C229" s="2">
        <v>94999</v>
      </c>
      <c r="D229" s="2">
        <v>3276</v>
      </c>
      <c r="E229" s="2">
        <v>239</v>
      </c>
      <c r="F229" s="2">
        <v>20</v>
      </c>
      <c r="G229" s="2">
        <v>92</v>
      </c>
      <c r="H229" s="2">
        <v>181</v>
      </c>
      <c r="I229" s="2">
        <v>5</v>
      </c>
      <c r="J229" s="2">
        <v>97</v>
      </c>
      <c r="K229" s="2">
        <v>701</v>
      </c>
      <c r="L229" s="2">
        <v>42</v>
      </c>
      <c r="M229" s="2">
        <v>94</v>
      </c>
      <c r="N229" s="3">
        <v>204.3</v>
      </c>
      <c r="O229" s="3">
        <v>18.510000000000002</v>
      </c>
      <c r="P229" s="2">
        <v>76</v>
      </c>
      <c r="Q229" s="2">
        <v>38</v>
      </c>
      <c r="R229" s="9"/>
      <c r="V229" s="57">
        <f t="shared" si="72"/>
        <v>0.59563636363636363</v>
      </c>
      <c r="W229" s="58">
        <f t="shared" si="73"/>
        <v>782.96400000000006</v>
      </c>
      <c r="X229" s="59">
        <f t="shared" ref="X229:X241" si="75">(W229)/$F$3</f>
        <v>0.47452363636363637</v>
      </c>
      <c r="Y229" s="60">
        <f t="shared" si="74"/>
        <v>592.95600000000002</v>
      </c>
      <c r="Z229" s="59">
        <f t="shared" ref="Z229:Z241" si="76">(Y229)/$H$3</f>
        <v>0.35936727272727276</v>
      </c>
    </row>
    <row r="230" spans="2:26" x14ac:dyDescent="0.2">
      <c r="B230" s="1" t="s">
        <v>26</v>
      </c>
      <c r="C230" s="2">
        <v>109692</v>
      </c>
      <c r="D230" s="2">
        <v>3538</v>
      </c>
      <c r="E230" s="2">
        <v>261</v>
      </c>
      <c r="F230" s="2">
        <v>27</v>
      </c>
      <c r="G230" s="2">
        <v>90</v>
      </c>
      <c r="H230" s="2">
        <v>154</v>
      </c>
      <c r="I230" s="2">
        <v>6</v>
      </c>
      <c r="J230" s="2">
        <v>96</v>
      </c>
      <c r="K230" s="2">
        <v>566</v>
      </c>
      <c r="L230" s="2">
        <v>55</v>
      </c>
      <c r="M230" s="2">
        <v>90</v>
      </c>
      <c r="N230" s="3">
        <v>167.5</v>
      </c>
      <c r="O230" s="3">
        <v>18.27</v>
      </c>
      <c r="P230" s="2">
        <v>70</v>
      </c>
      <c r="Q230" s="2">
        <v>33</v>
      </c>
      <c r="R230" s="9"/>
      <c r="V230" s="57">
        <f t="shared" si="72"/>
        <v>0.64327272727272722</v>
      </c>
      <c r="W230" s="58">
        <f t="shared" si="73"/>
        <v>923.41800000000001</v>
      </c>
      <c r="X230" s="59">
        <f t="shared" si="75"/>
        <v>0.55964727272727277</v>
      </c>
      <c r="Y230" s="60">
        <f t="shared" si="74"/>
        <v>544.85199999999998</v>
      </c>
      <c r="Z230" s="59">
        <f t="shared" si="76"/>
        <v>0.3302133333333333</v>
      </c>
    </row>
    <row r="231" spans="2:26" x14ac:dyDescent="0.2">
      <c r="B231" s="1" t="s">
        <v>27</v>
      </c>
      <c r="C231" s="2">
        <v>107070</v>
      </c>
      <c r="D231" s="2">
        <v>3569</v>
      </c>
      <c r="E231" s="2">
        <v>412</v>
      </c>
      <c r="F231" s="2">
        <v>22</v>
      </c>
      <c r="G231" s="2">
        <v>95</v>
      </c>
      <c r="H231" s="2">
        <v>261</v>
      </c>
      <c r="I231" s="2">
        <v>8</v>
      </c>
      <c r="J231" s="2">
        <v>97</v>
      </c>
      <c r="K231" s="2">
        <v>687</v>
      </c>
      <c r="L231" s="2">
        <v>50</v>
      </c>
      <c r="M231" s="2">
        <v>93</v>
      </c>
      <c r="N231" s="3">
        <v>162.30000000000001</v>
      </c>
      <c r="O231" s="3">
        <v>18.14</v>
      </c>
      <c r="P231" s="2">
        <v>81</v>
      </c>
      <c r="Q231" s="2">
        <v>26</v>
      </c>
      <c r="R231" s="9"/>
      <c r="V231" s="57">
        <f t="shared" si="72"/>
        <v>0.64890909090909088</v>
      </c>
      <c r="W231" s="58">
        <f t="shared" si="73"/>
        <v>1470.4280000000001</v>
      </c>
      <c r="X231" s="59">
        <f t="shared" si="75"/>
        <v>0.89116848484848488</v>
      </c>
      <c r="Y231" s="60">
        <f t="shared" si="74"/>
        <v>931.50900000000001</v>
      </c>
      <c r="Z231" s="59">
        <f t="shared" si="76"/>
        <v>0.5645509090909091</v>
      </c>
    </row>
    <row r="232" spans="2:26" x14ac:dyDescent="0.2">
      <c r="B232" s="1" t="s">
        <v>28</v>
      </c>
      <c r="C232" s="2">
        <v>114092</v>
      </c>
      <c r="D232" s="2">
        <v>3680</v>
      </c>
      <c r="E232" s="2">
        <v>213</v>
      </c>
      <c r="F232" s="2">
        <v>21</v>
      </c>
      <c r="G232" s="2">
        <v>90</v>
      </c>
      <c r="H232" s="2">
        <v>330</v>
      </c>
      <c r="I232" s="2">
        <v>12</v>
      </c>
      <c r="J232" s="2">
        <v>96</v>
      </c>
      <c r="K232" s="2">
        <v>772</v>
      </c>
      <c r="L232" s="2">
        <v>47</v>
      </c>
      <c r="M232" s="2">
        <v>94</v>
      </c>
      <c r="N232" s="3">
        <v>196.2</v>
      </c>
      <c r="O232" s="3">
        <v>17.2</v>
      </c>
      <c r="P232" s="2">
        <v>62</v>
      </c>
      <c r="Q232" s="2">
        <v>24</v>
      </c>
      <c r="R232" s="9"/>
      <c r="V232" s="57">
        <f t="shared" si="72"/>
        <v>0.66909090909090907</v>
      </c>
      <c r="W232" s="58">
        <f t="shared" si="73"/>
        <v>783.84</v>
      </c>
      <c r="X232" s="59">
        <f t="shared" si="75"/>
        <v>0.47505454545454545</v>
      </c>
      <c r="Y232" s="60">
        <f t="shared" si="74"/>
        <v>1214.4000000000001</v>
      </c>
      <c r="Z232" s="59">
        <f t="shared" si="76"/>
        <v>0.7360000000000001</v>
      </c>
    </row>
    <row r="233" spans="2:26" x14ac:dyDescent="0.2">
      <c r="B233" s="1" t="s">
        <v>29</v>
      </c>
      <c r="C233" s="2">
        <v>106064</v>
      </c>
      <c r="D233" s="2">
        <v>3535</v>
      </c>
      <c r="E233" s="2">
        <v>262</v>
      </c>
      <c r="F233" s="2">
        <v>23</v>
      </c>
      <c r="G233" s="2">
        <v>91</v>
      </c>
      <c r="H233" s="2">
        <v>326</v>
      </c>
      <c r="I233" s="2">
        <v>10</v>
      </c>
      <c r="J233" s="2">
        <v>97</v>
      </c>
      <c r="K233" s="2">
        <v>690</v>
      </c>
      <c r="L233" s="2">
        <v>46</v>
      </c>
      <c r="M233" s="2">
        <v>93</v>
      </c>
      <c r="N233" s="3">
        <v>172</v>
      </c>
      <c r="O233" s="3">
        <v>17.5</v>
      </c>
      <c r="P233" s="2">
        <v>66</v>
      </c>
      <c r="Q233" s="2">
        <v>12</v>
      </c>
      <c r="R233" s="9"/>
      <c r="V233" s="57">
        <f t="shared" si="72"/>
        <v>0.6427272727272727</v>
      </c>
      <c r="W233" s="58">
        <f t="shared" si="73"/>
        <v>926.17</v>
      </c>
      <c r="X233" s="59">
        <f t="shared" si="75"/>
        <v>0.56131515151515154</v>
      </c>
      <c r="Y233" s="60">
        <f t="shared" si="74"/>
        <v>1152.4100000000001</v>
      </c>
      <c r="Z233" s="59">
        <f t="shared" si="76"/>
        <v>0.69843030303030307</v>
      </c>
    </row>
    <row r="234" spans="2:26" x14ac:dyDescent="0.2">
      <c r="B234" s="1" t="s">
        <v>30</v>
      </c>
      <c r="C234" s="2">
        <v>109520</v>
      </c>
      <c r="D234" s="2">
        <v>3533</v>
      </c>
      <c r="E234" s="2">
        <v>228</v>
      </c>
      <c r="F234" s="2">
        <v>20</v>
      </c>
      <c r="G234" s="2">
        <v>91</v>
      </c>
      <c r="H234" s="2">
        <v>365</v>
      </c>
      <c r="I234" s="2">
        <v>10</v>
      </c>
      <c r="J234" s="2">
        <v>97</v>
      </c>
      <c r="K234" s="2">
        <v>777</v>
      </c>
      <c r="L234" s="2">
        <v>40</v>
      </c>
      <c r="M234" s="2">
        <v>95</v>
      </c>
      <c r="N234" s="3">
        <v>200</v>
      </c>
      <c r="O234" s="3">
        <v>17.100000000000001</v>
      </c>
      <c r="P234" s="2">
        <v>56</v>
      </c>
      <c r="Q234" s="2">
        <v>11</v>
      </c>
      <c r="R234" s="9"/>
      <c r="V234" s="57">
        <f t="shared" si="72"/>
        <v>0.64236363636363636</v>
      </c>
      <c r="W234" s="58">
        <f t="shared" si="73"/>
        <v>805.524</v>
      </c>
      <c r="X234" s="59">
        <f t="shared" si="75"/>
        <v>0.48819636363636365</v>
      </c>
      <c r="Y234" s="60">
        <f t="shared" si="74"/>
        <v>1289.5450000000001</v>
      </c>
      <c r="Z234" s="59">
        <f t="shared" si="76"/>
        <v>0.78154242424242426</v>
      </c>
    </row>
    <row r="235" spans="2:26" x14ac:dyDescent="0.2">
      <c r="B235" s="1" t="s">
        <v>31</v>
      </c>
      <c r="C235" s="2">
        <v>114183</v>
      </c>
      <c r="D235" s="2">
        <v>3683</v>
      </c>
      <c r="E235" s="2">
        <v>317</v>
      </c>
      <c r="F235" s="2">
        <v>15</v>
      </c>
      <c r="G235" s="2">
        <v>95</v>
      </c>
      <c r="H235" s="2">
        <v>304</v>
      </c>
      <c r="I235" s="2">
        <v>18</v>
      </c>
      <c r="J235" s="2">
        <v>94</v>
      </c>
      <c r="K235" s="2">
        <v>849</v>
      </c>
      <c r="L235" s="2">
        <v>42</v>
      </c>
      <c r="M235" s="2">
        <v>95</v>
      </c>
      <c r="N235" s="3">
        <v>169.4</v>
      </c>
      <c r="O235" s="3">
        <v>19.09</v>
      </c>
      <c r="P235" s="2">
        <v>50</v>
      </c>
      <c r="Q235" s="2">
        <v>12</v>
      </c>
      <c r="R235" s="9"/>
      <c r="V235" s="57">
        <f t="shared" si="72"/>
        <v>0.66963636363636359</v>
      </c>
      <c r="W235" s="58">
        <f t="shared" si="73"/>
        <v>1167.511</v>
      </c>
      <c r="X235" s="59">
        <f t="shared" si="75"/>
        <v>0.70758242424242423</v>
      </c>
      <c r="Y235" s="60">
        <f t="shared" si="74"/>
        <v>1119.6320000000001</v>
      </c>
      <c r="Z235" s="59">
        <f t="shared" si="76"/>
        <v>0.67856484848484855</v>
      </c>
    </row>
    <row r="236" spans="2:26" x14ac:dyDescent="0.2">
      <c r="B236" s="1" t="s">
        <v>32</v>
      </c>
      <c r="C236" s="2">
        <v>115878</v>
      </c>
      <c r="D236" s="2">
        <v>3863</v>
      </c>
      <c r="E236" s="2">
        <v>232</v>
      </c>
      <c r="F236" s="2">
        <v>21</v>
      </c>
      <c r="G236" s="2">
        <v>91</v>
      </c>
      <c r="H236" s="2">
        <v>213</v>
      </c>
      <c r="I236" s="2">
        <v>15</v>
      </c>
      <c r="J236" s="2">
        <v>93</v>
      </c>
      <c r="K236" s="2">
        <v>511</v>
      </c>
      <c r="L236" s="2">
        <v>44</v>
      </c>
      <c r="M236" s="2">
        <v>91</v>
      </c>
      <c r="N236" s="3">
        <v>117.4</v>
      </c>
      <c r="O236" s="3">
        <v>18.440000000000001</v>
      </c>
      <c r="P236" s="2">
        <v>50</v>
      </c>
      <c r="Q236" s="2">
        <v>14</v>
      </c>
      <c r="R236" s="9"/>
      <c r="V236" s="57">
        <f t="shared" si="72"/>
        <v>0.70236363636363641</v>
      </c>
      <c r="W236" s="58">
        <f t="shared" si="73"/>
        <v>896.21600000000001</v>
      </c>
      <c r="X236" s="59">
        <f t="shared" si="75"/>
        <v>0.54316121212121216</v>
      </c>
      <c r="Y236" s="60">
        <f t="shared" si="74"/>
        <v>822.81899999999996</v>
      </c>
      <c r="Z236" s="59">
        <f t="shared" si="76"/>
        <v>0.4986781818181818</v>
      </c>
    </row>
    <row r="237" spans="2:26" x14ac:dyDescent="0.2">
      <c r="B237" s="1" t="s">
        <v>33</v>
      </c>
      <c r="C237" s="2">
        <v>110416</v>
      </c>
      <c r="D237" s="2">
        <v>3562</v>
      </c>
      <c r="E237" s="2">
        <v>497</v>
      </c>
      <c r="F237" s="2">
        <v>18</v>
      </c>
      <c r="G237" s="2">
        <v>96</v>
      </c>
      <c r="H237" s="2">
        <v>238</v>
      </c>
      <c r="I237" s="2">
        <v>9</v>
      </c>
      <c r="J237" s="2">
        <v>96</v>
      </c>
      <c r="K237" s="2">
        <v>633</v>
      </c>
      <c r="L237" s="2">
        <v>43</v>
      </c>
      <c r="M237" s="2">
        <v>94</v>
      </c>
      <c r="N237" s="3">
        <v>91</v>
      </c>
      <c r="O237" s="3">
        <v>18.8</v>
      </c>
      <c r="P237" s="2">
        <v>78</v>
      </c>
      <c r="Q237" s="2">
        <v>9</v>
      </c>
      <c r="R237" s="9"/>
      <c r="V237" s="57">
        <f t="shared" si="72"/>
        <v>0.64763636363636368</v>
      </c>
      <c r="W237" s="58">
        <f t="shared" si="73"/>
        <v>1770.3140000000001</v>
      </c>
      <c r="X237" s="59">
        <f t="shared" si="75"/>
        <v>1.0729175757575757</v>
      </c>
      <c r="Y237" s="60">
        <f t="shared" si="74"/>
        <v>847.75599999999997</v>
      </c>
      <c r="Z237" s="59">
        <f t="shared" si="76"/>
        <v>0.51379151515151511</v>
      </c>
    </row>
    <row r="238" spans="2:26" x14ac:dyDescent="0.2">
      <c r="B238" s="18" t="s">
        <v>34</v>
      </c>
      <c r="C238" s="2">
        <v>113671</v>
      </c>
      <c r="D238" s="2">
        <v>3789</v>
      </c>
      <c r="E238" s="2">
        <v>324</v>
      </c>
      <c r="F238" s="2">
        <v>19</v>
      </c>
      <c r="G238" s="2">
        <v>94</v>
      </c>
      <c r="H238" s="2">
        <v>310</v>
      </c>
      <c r="I238" s="2">
        <v>9</v>
      </c>
      <c r="J238" s="2">
        <v>97</v>
      </c>
      <c r="K238" s="2">
        <v>769</v>
      </c>
      <c r="L238" s="2">
        <v>53</v>
      </c>
      <c r="M238" s="2">
        <v>94</v>
      </c>
      <c r="N238" s="3">
        <v>139</v>
      </c>
      <c r="O238" s="3">
        <v>18.2</v>
      </c>
      <c r="P238" s="2">
        <v>93</v>
      </c>
      <c r="Q238" s="2">
        <v>16</v>
      </c>
      <c r="R238" s="9"/>
      <c r="V238" s="57">
        <f t="shared" si="72"/>
        <v>0.68890909090909092</v>
      </c>
      <c r="W238" s="58">
        <f t="shared" si="73"/>
        <v>1227.636</v>
      </c>
      <c r="X238" s="59">
        <f t="shared" si="75"/>
        <v>0.74402181818181812</v>
      </c>
      <c r="Y238" s="60">
        <f t="shared" si="74"/>
        <v>1174.5899999999999</v>
      </c>
      <c r="Z238" s="59">
        <f t="shared" si="76"/>
        <v>0.71187272727272721</v>
      </c>
    </row>
    <row r="239" spans="2:26" ht="13.5" thickBot="1" x14ac:dyDescent="0.25">
      <c r="B239" s="20" t="s">
        <v>35</v>
      </c>
      <c r="C239" s="2">
        <v>108895</v>
      </c>
      <c r="D239" s="2">
        <v>3513</v>
      </c>
      <c r="E239" s="2">
        <v>366</v>
      </c>
      <c r="F239" s="2">
        <v>29</v>
      </c>
      <c r="G239" s="2">
        <v>92</v>
      </c>
      <c r="H239" s="2">
        <v>334</v>
      </c>
      <c r="I239" s="2">
        <v>13</v>
      </c>
      <c r="J239" s="2">
        <v>96</v>
      </c>
      <c r="K239" s="2">
        <v>745</v>
      </c>
      <c r="L239" s="2">
        <v>58</v>
      </c>
      <c r="M239" s="2">
        <v>93</v>
      </c>
      <c r="N239" s="3">
        <v>161</v>
      </c>
      <c r="O239" s="3">
        <v>17</v>
      </c>
      <c r="P239" s="2">
        <v>96</v>
      </c>
      <c r="Q239" s="2">
        <v>29</v>
      </c>
      <c r="R239" s="9"/>
      <c r="V239" s="57">
        <f t="shared" si="72"/>
        <v>0.6387272727272727</v>
      </c>
      <c r="W239" s="58">
        <f t="shared" si="73"/>
        <v>1285.758</v>
      </c>
      <c r="X239" s="59">
        <f t="shared" si="75"/>
        <v>0.77924727272727279</v>
      </c>
      <c r="Y239" s="60">
        <f t="shared" si="74"/>
        <v>1173.3420000000001</v>
      </c>
      <c r="Z239" s="59">
        <f t="shared" si="76"/>
        <v>0.71111636363636366</v>
      </c>
    </row>
    <row r="240" spans="2:26" ht="13.5" thickTop="1" x14ac:dyDescent="0.2">
      <c r="B240" s="19" t="s">
        <v>81</v>
      </c>
      <c r="C240" s="26">
        <f>SUM(C228:C239)</f>
        <v>1320819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>
        <f>SUM(N228:N239)</f>
        <v>1935.7000000000003</v>
      </c>
      <c r="O240" s="5"/>
      <c r="P240" s="5"/>
      <c r="Q240" s="5"/>
      <c r="R240" s="9"/>
      <c r="V240" s="61"/>
      <c r="W240" s="62"/>
      <c r="X240" s="63"/>
      <c r="Y240" s="64"/>
      <c r="Z240" s="63"/>
    </row>
    <row r="241" spans="2:26" ht="13.5" thickBot="1" x14ac:dyDescent="0.25">
      <c r="B241" s="6" t="s">
        <v>82</v>
      </c>
      <c r="C241" s="7">
        <f>AVERAGE(C228:C239)</f>
        <v>110068.25</v>
      </c>
      <c r="D241" s="7">
        <f t="shared" ref="D241:O241" si="77">AVERAGE(D228:D239)</f>
        <v>3607.8333333333335</v>
      </c>
      <c r="E241" s="7">
        <f t="shared" si="77"/>
        <v>303.08333333333331</v>
      </c>
      <c r="F241" s="7">
        <f>AVERAGE(F228:F239)</f>
        <v>21.75</v>
      </c>
      <c r="G241" s="7">
        <f>AVERAGE(G228:G239)</f>
        <v>92.333333333333329</v>
      </c>
      <c r="H241" s="7">
        <f>AVERAGE(H228:H239)</f>
        <v>281.91666666666669</v>
      </c>
      <c r="I241" s="7">
        <f>AVERAGE(I228:I239)</f>
        <v>10.666666666666666</v>
      </c>
      <c r="J241" s="7">
        <f>AVERAGE(J228:J239)</f>
        <v>96.083333333333329</v>
      </c>
      <c r="K241" s="7">
        <f t="shared" si="77"/>
        <v>708.33333333333337</v>
      </c>
      <c r="L241" s="7">
        <f>AVERAGE(L228:L239)</f>
        <v>47.75</v>
      </c>
      <c r="M241" s="7">
        <f>AVERAGE(M228:M239)</f>
        <v>93.25</v>
      </c>
      <c r="N241" s="7">
        <f t="shared" si="77"/>
        <v>161.30833333333337</v>
      </c>
      <c r="O241" s="7">
        <f t="shared" si="77"/>
        <v>18.020833333333332</v>
      </c>
      <c r="P241" s="7">
        <f t="shared" ref="P241:Q241" si="78">AVERAGE(P228:P239)</f>
        <v>69.916666666666671</v>
      </c>
      <c r="Q241" s="7">
        <f t="shared" si="78"/>
        <v>20.916666666666668</v>
      </c>
      <c r="R241" s="9"/>
      <c r="V241" s="65">
        <f>D241/$D$2</f>
        <v>0.65596969696969698</v>
      </c>
      <c r="W241" s="66">
        <f>(D241*E241)/1000</f>
        <v>1093.4741527777778</v>
      </c>
      <c r="X241" s="67">
        <f t="shared" si="75"/>
        <v>0.66271160774410776</v>
      </c>
      <c r="Y241" s="68">
        <f>(D241*H241)/1000</f>
        <v>1017.1083472222224</v>
      </c>
      <c r="Z241" s="67">
        <f t="shared" si="76"/>
        <v>0.61642930134680141</v>
      </c>
    </row>
    <row r="242" spans="2:26" ht="13.5" thickTop="1" x14ac:dyDescent="0.2"/>
    <row r="243" spans="2:26" ht="13.5" thickBot="1" x14ac:dyDescent="0.25"/>
    <row r="244" spans="2:26" ht="13.5" thickTop="1" x14ac:dyDescent="0.2">
      <c r="B244" s="15" t="s">
        <v>6</v>
      </c>
      <c r="C244" s="16" t="s">
        <v>7</v>
      </c>
      <c r="D244" s="16" t="s">
        <v>7</v>
      </c>
      <c r="E244" s="16" t="s">
        <v>8</v>
      </c>
      <c r="F244" s="16" t="s">
        <v>9</v>
      </c>
      <c r="G244" s="23" t="s">
        <v>3</v>
      </c>
      <c r="H244" s="16" t="s">
        <v>10</v>
      </c>
      <c r="I244" s="16" t="s">
        <v>11</v>
      </c>
      <c r="J244" s="23" t="s">
        <v>4</v>
      </c>
      <c r="K244" s="16" t="s">
        <v>12</v>
      </c>
      <c r="L244" s="16" t="s">
        <v>13</v>
      </c>
      <c r="M244" s="23" t="s">
        <v>14</v>
      </c>
      <c r="N244" s="16" t="s">
        <v>15</v>
      </c>
      <c r="O244" s="17" t="s">
        <v>16</v>
      </c>
      <c r="P244" s="16" t="s">
        <v>75</v>
      </c>
      <c r="Q244" s="16" t="s">
        <v>76</v>
      </c>
      <c r="R244" s="16"/>
      <c r="S244" s="16" t="s">
        <v>83</v>
      </c>
      <c r="T244" s="16" t="s">
        <v>84</v>
      </c>
      <c r="U244" s="36"/>
      <c r="V244" s="49" t="s">
        <v>44</v>
      </c>
      <c r="W244" s="50" t="s">
        <v>45</v>
      </c>
      <c r="X244" s="51" t="s">
        <v>46</v>
      </c>
      <c r="Y244" s="52" t="s">
        <v>44</v>
      </c>
      <c r="Z244" s="51" t="s">
        <v>44</v>
      </c>
    </row>
    <row r="245" spans="2:26" ht="13.5" thickBot="1" x14ac:dyDescent="0.25">
      <c r="B245" s="11" t="s">
        <v>85</v>
      </c>
      <c r="C245" s="12" t="s">
        <v>17</v>
      </c>
      <c r="D245" s="13" t="s">
        <v>18</v>
      </c>
      <c r="E245" s="12" t="s">
        <v>19</v>
      </c>
      <c r="F245" s="12" t="s">
        <v>19</v>
      </c>
      <c r="G245" s="24" t="s">
        <v>20</v>
      </c>
      <c r="H245" s="12" t="s">
        <v>19</v>
      </c>
      <c r="I245" s="12" t="s">
        <v>19</v>
      </c>
      <c r="J245" s="24" t="s">
        <v>20</v>
      </c>
      <c r="K245" s="12" t="s">
        <v>19</v>
      </c>
      <c r="L245" s="12" t="s">
        <v>19</v>
      </c>
      <c r="M245" s="24" t="s">
        <v>20</v>
      </c>
      <c r="N245" s="12" t="s">
        <v>21</v>
      </c>
      <c r="O245" s="14" t="s">
        <v>22</v>
      </c>
      <c r="P245" s="12"/>
      <c r="Q245" s="12"/>
      <c r="R245" s="12"/>
      <c r="S245" s="12"/>
      <c r="T245" s="12"/>
      <c r="U245" s="36"/>
      <c r="V245" s="53" t="s">
        <v>7</v>
      </c>
      <c r="W245" s="54" t="s">
        <v>48</v>
      </c>
      <c r="X245" s="55" t="s">
        <v>49</v>
      </c>
      <c r="Y245" s="56" t="s">
        <v>50</v>
      </c>
      <c r="Z245" s="55" t="s">
        <v>51</v>
      </c>
    </row>
    <row r="246" spans="2:26" ht="13.5" thickTop="1" x14ac:dyDescent="0.2">
      <c r="B246" s="1" t="s">
        <v>24</v>
      </c>
      <c r="C246" s="2">
        <v>101116</v>
      </c>
      <c r="D246" s="2">
        <v>3262</v>
      </c>
      <c r="E246" s="2">
        <v>380</v>
      </c>
      <c r="F246" s="2">
        <v>25</v>
      </c>
      <c r="G246" s="2">
        <v>93</v>
      </c>
      <c r="H246" s="2">
        <v>345</v>
      </c>
      <c r="I246" s="2">
        <v>16</v>
      </c>
      <c r="J246" s="2">
        <v>96</v>
      </c>
      <c r="K246" s="2">
        <v>801</v>
      </c>
      <c r="L246" s="2">
        <v>58</v>
      </c>
      <c r="M246" s="2">
        <v>93</v>
      </c>
      <c r="N246" s="4">
        <v>197</v>
      </c>
      <c r="O246" s="3">
        <v>17.100000000000001</v>
      </c>
      <c r="P246" s="2">
        <v>95</v>
      </c>
      <c r="Q246" s="2">
        <v>38</v>
      </c>
      <c r="R246" s="2"/>
      <c r="S246" s="27">
        <v>10.9</v>
      </c>
      <c r="T246" s="27">
        <v>2.2000000000000002</v>
      </c>
      <c r="U246" s="38"/>
      <c r="V246" s="57">
        <f t="shared" ref="V246:V257" si="79">D246/$D$2</f>
        <v>0.59309090909090911</v>
      </c>
      <c r="W246" s="58">
        <f t="shared" ref="W246:W257" si="80">(D246*E246)/1000</f>
        <v>1239.56</v>
      </c>
      <c r="X246" s="59">
        <f>(W246)/$F$3</f>
        <v>0.75124848484848483</v>
      </c>
      <c r="Y246" s="60">
        <f t="shared" ref="Y246:Y257" si="81">(D246*H246)/1000</f>
        <v>1125.3900000000001</v>
      </c>
      <c r="Z246" s="59">
        <f>(Y246)/$H$3</f>
        <v>0.68205454545454547</v>
      </c>
    </row>
    <row r="247" spans="2:26" x14ac:dyDescent="0.2">
      <c r="B247" s="1" t="s">
        <v>25</v>
      </c>
      <c r="C247" s="2">
        <v>94927</v>
      </c>
      <c r="D247" s="2">
        <v>3390</v>
      </c>
      <c r="E247" s="2">
        <v>274</v>
      </c>
      <c r="F247" s="2">
        <v>25</v>
      </c>
      <c r="G247" s="2">
        <v>91</v>
      </c>
      <c r="H247" s="2">
        <v>282</v>
      </c>
      <c r="I247" s="2">
        <v>11</v>
      </c>
      <c r="J247" s="2">
        <v>96</v>
      </c>
      <c r="K247" s="2">
        <v>664</v>
      </c>
      <c r="L247" s="2">
        <v>55</v>
      </c>
      <c r="M247" s="2">
        <v>92</v>
      </c>
      <c r="N247" s="3">
        <v>189</v>
      </c>
      <c r="O247" s="3">
        <v>17.600000000000001</v>
      </c>
      <c r="P247" s="2">
        <v>73</v>
      </c>
      <c r="Q247" s="2">
        <v>43</v>
      </c>
      <c r="R247" s="2"/>
      <c r="S247" s="27">
        <v>7.8</v>
      </c>
      <c r="T247" s="27">
        <v>2.8</v>
      </c>
      <c r="U247" s="38"/>
      <c r="V247" s="57">
        <f t="shared" si="79"/>
        <v>0.61636363636363634</v>
      </c>
      <c r="W247" s="58">
        <f t="shared" si="80"/>
        <v>928.86</v>
      </c>
      <c r="X247" s="59">
        <f t="shared" ref="X247:X259" si="82">(W247)/$F$3</f>
        <v>0.56294545454545453</v>
      </c>
      <c r="Y247" s="60">
        <f t="shared" si="81"/>
        <v>955.98</v>
      </c>
      <c r="Z247" s="59">
        <f t="shared" ref="Z247:Z259" si="83">(Y247)/$H$3</f>
        <v>0.57938181818181822</v>
      </c>
    </row>
    <row r="248" spans="2:26" x14ac:dyDescent="0.2">
      <c r="B248" s="1" t="s">
        <v>26</v>
      </c>
      <c r="C248" s="2">
        <v>248650</v>
      </c>
      <c r="D248" s="2">
        <v>5500</v>
      </c>
      <c r="E248" s="2">
        <v>154</v>
      </c>
      <c r="F248" s="2">
        <v>17</v>
      </c>
      <c r="G248" s="2">
        <v>89</v>
      </c>
      <c r="H248" s="2">
        <v>146</v>
      </c>
      <c r="I248" s="2">
        <v>11</v>
      </c>
      <c r="J248" s="2">
        <v>93</v>
      </c>
      <c r="K248" s="2">
        <v>294</v>
      </c>
      <c r="L248" s="2">
        <v>30</v>
      </c>
      <c r="M248" s="2">
        <v>90</v>
      </c>
      <c r="N248" s="3">
        <v>171</v>
      </c>
      <c r="O248" s="3">
        <v>19.100000000000001</v>
      </c>
      <c r="P248" s="2">
        <v>26</v>
      </c>
      <c r="Q248" s="2">
        <v>18</v>
      </c>
      <c r="R248" s="2"/>
      <c r="S248" s="27">
        <v>3.1</v>
      </c>
      <c r="T248" s="27">
        <v>0.9</v>
      </c>
      <c r="U248" s="38"/>
      <c r="V248" s="57">
        <f t="shared" si="79"/>
        <v>1</v>
      </c>
      <c r="W248" s="58">
        <f t="shared" si="80"/>
        <v>847</v>
      </c>
      <c r="X248" s="59">
        <f t="shared" si="82"/>
        <v>0.51333333333333331</v>
      </c>
      <c r="Y248" s="60">
        <f t="shared" si="81"/>
        <v>803</v>
      </c>
      <c r="Z248" s="59">
        <f t="shared" si="83"/>
        <v>0.48666666666666669</v>
      </c>
    </row>
    <row r="249" spans="2:26" x14ac:dyDescent="0.2">
      <c r="B249" s="1" t="s">
        <v>27</v>
      </c>
      <c r="C249" s="2">
        <v>210986</v>
      </c>
      <c r="D249" s="2">
        <v>7033</v>
      </c>
      <c r="E249" s="2">
        <v>169</v>
      </c>
      <c r="F249" s="2">
        <v>18</v>
      </c>
      <c r="G249" s="2">
        <v>90</v>
      </c>
      <c r="H249" s="2">
        <v>124</v>
      </c>
      <c r="I249" s="2">
        <v>8</v>
      </c>
      <c r="J249" s="2">
        <v>94</v>
      </c>
      <c r="K249" s="2">
        <v>312</v>
      </c>
      <c r="L249" s="2">
        <v>37</v>
      </c>
      <c r="M249" s="2">
        <v>88</v>
      </c>
      <c r="N249" s="3">
        <v>170.2</v>
      </c>
      <c r="O249" s="3">
        <v>18.55</v>
      </c>
      <c r="P249" s="2">
        <v>47</v>
      </c>
      <c r="Q249" s="2">
        <v>20</v>
      </c>
      <c r="R249" s="2"/>
      <c r="S249" s="27">
        <v>5.3</v>
      </c>
      <c r="T249" s="27">
        <v>1</v>
      </c>
      <c r="U249" s="38"/>
      <c r="V249" s="57">
        <f t="shared" si="79"/>
        <v>1.2787272727272727</v>
      </c>
      <c r="W249" s="58">
        <f t="shared" si="80"/>
        <v>1188.577</v>
      </c>
      <c r="X249" s="59">
        <f t="shared" si="82"/>
        <v>0.72034969696969697</v>
      </c>
      <c r="Y249" s="60">
        <f t="shared" si="81"/>
        <v>872.09199999999998</v>
      </c>
      <c r="Z249" s="59">
        <f t="shared" si="83"/>
        <v>0.52854060606060604</v>
      </c>
    </row>
    <row r="250" spans="2:26" x14ac:dyDescent="0.2">
      <c r="B250" s="1" t="s">
        <v>28</v>
      </c>
      <c r="C250" s="2">
        <v>182147</v>
      </c>
      <c r="D250" s="2">
        <v>5876</v>
      </c>
      <c r="E250" s="2">
        <v>181</v>
      </c>
      <c r="F250" s="2">
        <v>15</v>
      </c>
      <c r="G250" s="2">
        <v>92</v>
      </c>
      <c r="H250" s="2">
        <v>143</v>
      </c>
      <c r="I250" s="2">
        <v>12</v>
      </c>
      <c r="J250" s="2">
        <v>92</v>
      </c>
      <c r="K250" s="2">
        <v>370</v>
      </c>
      <c r="L250" s="2">
        <v>31</v>
      </c>
      <c r="M250" s="2">
        <v>92</v>
      </c>
      <c r="N250" s="3">
        <v>183.1</v>
      </c>
      <c r="O250" s="3">
        <v>18.579999999999998</v>
      </c>
      <c r="P250" s="2">
        <v>29</v>
      </c>
      <c r="Q250" s="2">
        <v>23</v>
      </c>
      <c r="R250" s="2"/>
      <c r="S250" s="27">
        <v>4</v>
      </c>
      <c r="T250" s="27">
        <v>1.3</v>
      </c>
      <c r="U250" s="38"/>
      <c r="V250" s="57">
        <f t="shared" si="79"/>
        <v>1.0683636363636364</v>
      </c>
      <c r="W250" s="58">
        <f t="shared" si="80"/>
        <v>1063.556</v>
      </c>
      <c r="X250" s="59">
        <f t="shared" si="82"/>
        <v>0.64457939393939401</v>
      </c>
      <c r="Y250" s="60">
        <f t="shared" si="81"/>
        <v>840.26800000000003</v>
      </c>
      <c r="Z250" s="59">
        <f t="shared" si="83"/>
        <v>0.50925333333333334</v>
      </c>
    </row>
    <row r="251" spans="2:26" x14ac:dyDescent="0.2">
      <c r="B251" s="1" t="s">
        <v>29</v>
      </c>
      <c r="C251" s="2">
        <v>140380</v>
      </c>
      <c r="D251" s="2">
        <v>4679</v>
      </c>
      <c r="E251" s="2">
        <v>247</v>
      </c>
      <c r="F251" s="2">
        <v>23</v>
      </c>
      <c r="G251" s="2">
        <v>91</v>
      </c>
      <c r="H251" s="2">
        <v>228</v>
      </c>
      <c r="I251" s="2">
        <v>14</v>
      </c>
      <c r="J251" s="2">
        <v>94</v>
      </c>
      <c r="K251" s="2">
        <v>436</v>
      </c>
      <c r="L251" s="2">
        <v>44</v>
      </c>
      <c r="M251" s="2">
        <v>90</v>
      </c>
      <c r="N251" s="3">
        <v>108.08</v>
      </c>
      <c r="O251" s="3">
        <v>18.149999999999999</v>
      </c>
      <c r="P251" s="2">
        <v>48</v>
      </c>
      <c r="Q251" s="2">
        <v>27</v>
      </c>
      <c r="R251" s="2"/>
      <c r="S251" s="27">
        <v>6.7</v>
      </c>
      <c r="T251" s="27">
        <v>2.5</v>
      </c>
      <c r="U251" s="38"/>
      <c r="V251" s="57">
        <f t="shared" si="79"/>
        <v>0.85072727272727278</v>
      </c>
      <c r="W251" s="58">
        <f t="shared" si="80"/>
        <v>1155.713</v>
      </c>
      <c r="X251" s="59">
        <f t="shared" si="82"/>
        <v>0.70043212121212117</v>
      </c>
      <c r="Y251" s="60">
        <f t="shared" si="81"/>
        <v>1066.8119999999999</v>
      </c>
      <c r="Z251" s="59">
        <f t="shared" si="83"/>
        <v>0.64655272727272717</v>
      </c>
    </row>
    <row r="252" spans="2:26" x14ac:dyDescent="0.2">
      <c r="B252" s="1" t="s">
        <v>30</v>
      </c>
      <c r="C252" s="2">
        <v>122337</v>
      </c>
      <c r="D252" s="2">
        <v>3946</v>
      </c>
      <c r="E252" s="2">
        <v>226</v>
      </c>
      <c r="F252" s="2">
        <v>14</v>
      </c>
      <c r="G252" s="2">
        <v>94</v>
      </c>
      <c r="H252" s="2">
        <v>241</v>
      </c>
      <c r="I252" s="2">
        <v>10</v>
      </c>
      <c r="J252" s="2">
        <v>96</v>
      </c>
      <c r="K252" s="2">
        <v>532</v>
      </c>
      <c r="L252" s="2">
        <v>31</v>
      </c>
      <c r="M252" s="2">
        <v>94</v>
      </c>
      <c r="N252" s="3">
        <v>145.71</v>
      </c>
      <c r="O252" s="3">
        <v>18.2</v>
      </c>
      <c r="P252" s="2">
        <v>47</v>
      </c>
      <c r="Q252" s="2">
        <v>15</v>
      </c>
      <c r="R252" s="2"/>
      <c r="S252" s="27">
        <v>7.2</v>
      </c>
      <c r="T252" s="27">
        <v>6.3</v>
      </c>
      <c r="U252" s="38"/>
      <c r="V252" s="57">
        <f t="shared" si="79"/>
        <v>0.71745454545454546</v>
      </c>
      <c r="W252" s="58">
        <f t="shared" si="80"/>
        <v>891.79600000000005</v>
      </c>
      <c r="X252" s="59">
        <f t="shared" si="82"/>
        <v>0.54048242424242432</v>
      </c>
      <c r="Y252" s="60">
        <f t="shared" si="81"/>
        <v>950.98599999999999</v>
      </c>
      <c r="Z252" s="59">
        <f t="shared" si="83"/>
        <v>0.57635515151515149</v>
      </c>
    </row>
    <row r="253" spans="2:26" x14ac:dyDescent="0.2">
      <c r="B253" s="1" t="s">
        <v>31</v>
      </c>
      <c r="C253" s="2">
        <v>123757</v>
      </c>
      <c r="D253" s="2">
        <v>3992</v>
      </c>
      <c r="E253" s="2">
        <v>232</v>
      </c>
      <c r="F253" s="2">
        <v>10</v>
      </c>
      <c r="G253" s="2">
        <v>96</v>
      </c>
      <c r="H253" s="2">
        <v>208</v>
      </c>
      <c r="I253" s="2">
        <v>9</v>
      </c>
      <c r="J253" s="2">
        <v>96</v>
      </c>
      <c r="K253" s="2">
        <v>442</v>
      </c>
      <c r="L253" s="2">
        <v>22</v>
      </c>
      <c r="M253" s="2">
        <v>95</v>
      </c>
      <c r="N253" s="3">
        <v>120.4</v>
      </c>
      <c r="O253" s="3">
        <v>17</v>
      </c>
      <c r="P253" s="2">
        <v>36</v>
      </c>
      <c r="Q253" s="2">
        <v>5</v>
      </c>
      <c r="R253" s="2"/>
      <c r="S253" s="27">
        <v>4.8</v>
      </c>
      <c r="T253" s="27">
        <v>0.8</v>
      </c>
      <c r="U253" s="38"/>
      <c r="V253" s="57">
        <f t="shared" si="79"/>
        <v>0.72581818181818181</v>
      </c>
      <c r="W253" s="58">
        <f t="shared" si="80"/>
        <v>926.14400000000001</v>
      </c>
      <c r="X253" s="59">
        <f t="shared" si="82"/>
        <v>0.56129939393939399</v>
      </c>
      <c r="Y253" s="60">
        <f t="shared" si="81"/>
        <v>830.33600000000001</v>
      </c>
      <c r="Z253" s="59">
        <f t="shared" si="83"/>
        <v>0.50323393939393946</v>
      </c>
    </row>
    <row r="254" spans="2:26" x14ac:dyDescent="0.2">
      <c r="B254" s="1" t="s">
        <v>32</v>
      </c>
      <c r="C254" s="2">
        <v>122055</v>
      </c>
      <c r="D254" s="2">
        <v>4069</v>
      </c>
      <c r="E254" s="2">
        <v>305</v>
      </c>
      <c r="F254" s="2">
        <v>13</v>
      </c>
      <c r="G254" s="2">
        <v>96</v>
      </c>
      <c r="H254" s="2">
        <v>205</v>
      </c>
      <c r="I254" s="2">
        <v>6</v>
      </c>
      <c r="J254" s="2">
        <v>97</v>
      </c>
      <c r="K254" s="2">
        <v>461</v>
      </c>
      <c r="L254" s="2">
        <v>26</v>
      </c>
      <c r="M254" s="2">
        <v>94</v>
      </c>
      <c r="N254" s="3">
        <v>129</v>
      </c>
      <c r="O254" s="3">
        <v>18.010000000000002</v>
      </c>
      <c r="P254" s="2">
        <v>36</v>
      </c>
      <c r="Q254" s="2">
        <v>4</v>
      </c>
      <c r="R254" s="2"/>
      <c r="S254" s="27">
        <v>6.2</v>
      </c>
      <c r="T254" s="27">
        <v>1.4</v>
      </c>
      <c r="U254" s="38"/>
      <c r="V254" s="57">
        <f t="shared" si="79"/>
        <v>0.73981818181818182</v>
      </c>
      <c r="W254" s="58">
        <f t="shared" si="80"/>
        <v>1241.0450000000001</v>
      </c>
      <c r="X254" s="59">
        <f t="shared" si="82"/>
        <v>0.75214848484848484</v>
      </c>
      <c r="Y254" s="60">
        <f t="shared" si="81"/>
        <v>834.14499999999998</v>
      </c>
      <c r="Z254" s="59">
        <f t="shared" si="83"/>
        <v>0.50554242424242424</v>
      </c>
    </row>
    <row r="255" spans="2:26" x14ac:dyDescent="0.2">
      <c r="B255" s="1" t="s">
        <v>33</v>
      </c>
      <c r="C255" s="2">
        <v>127463</v>
      </c>
      <c r="D255" s="2">
        <v>4112</v>
      </c>
      <c r="E255" s="2">
        <v>241</v>
      </c>
      <c r="F255" s="2">
        <v>13</v>
      </c>
      <c r="G255" s="2">
        <v>94</v>
      </c>
      <c r="H255" s="2">
        <v>200</v>
      </c>
      <c r="I255" s="2">
        <v>5</v>
      </c>
      <c r="J255" s="2">
        <v>97</v>
      </c>
      <c r="K255" s="2">
        <v>489</v>
      </c>
      <c r="L255" s="2">
        <v>23</v>
      </c>
      <c r="M255" s="2">
        <v>95</v>
      </c>
      <c r="N255" s="3">
        <v>151.82</v>
      </c>
      <c r="O255" s="3">
        <v>17.03</v>
      </c>
      <c r="P255" s="2">
        <v>46</v>
      </c>
      <c r="Q255" s="2">
        <v>6</v>
      </c>
      <c r="R255" s="2"/>
      <c r="S255" s="27">
        <v>4.9000000000000004</v>
      </c>
      <c r="T255" s="27">
        <v>1.6</v>
      </c>
      <c r="U255" s="38"/>
      <c r="V255" s="57">
        <f t="shared" si="79"/>
        <v>0.74763636363636365</v>
      </c>
      <c r="W255" s="58">
        <f t="shared" si="80"/>
        <v>990.99199999999996</v>
      </c>
      <c r="X255" s="59">
        <f t="shared" si="82"/>
        <v>0.60060121212121209</v>
      </c>
      <c r="Y255" s="60">
        <f t="shared" si="81"/>
        <v>822.4</v>
      </c>
      <c r="Z255" s="59">
        <f t="shared" si="83"/>
        <v>0.49842424242424244</v>
      </c>
    </row>
    <row r="256" spans="2:26" x14ac:dyDescent="0.2">
      <c r="B256" s="18" t="s">
        <v>34</v>
      </c>
      <c r="C256" s="2">
        <v>102316</v>
      </c>
      <c r="D256" s="2">
        <v>3411</v>
      </c>
      <c r="E256" s="2">
        <v>219</v>
      </c>
      <c r="F256" s="2">
        <v>16</v>
      </c>
      <c r="G256" s="2">
        <v>93</v>
      </c>
      <c r="H256" s="2">
        <v>265</v>
      </c>
      <c r="I256" s="2">
        <v>8</v>
      </c>
      <c r="J256" s="2">
        <v>97</v>
      </c>
      <c r="K256" s="2">
        <v>513</v>
      </c>
      <c r="L256" s="2">
        <v>24</v>
      </c>
      <c r="M256" s="2">
        <v>95</v>
      </c>
      <c r="N256" s="3">
        <v>230.94</v>
      </c>
      <c r="O256" s="3">
        <v>16.559999999999999</v>
      </c>
      <c r="P256" s="2">
        <v>50</v>
      </c>
      <c r="Q256" s="2">
        <v>7</v>
      </c>
      <c r="R256" s="2"/>
      <c r="S256" s="27">
        <v>8.1999999999999993</v>
      </c>
      <c r="T256" s="27">
        <v>3.5</v>
      </c>
      <c r="U256" s="38"/>
      <c r="V256" s="57">
        <f t="shared" si="79"/>
        <v>0.62018181818181817</v>
      </c>
      <c r="W256" s="58">
        <f t="shared" si="80"/>
        <v>747.00900000000001</v>
      </c>
      <c r="X256" s="59">
        <f t="shared" si="82"/>
        <v>0.45273272727272729</v>
      </c>
      <c r="Y256" s="60">
        <f t="shared" si="81"/>
        <v>903.91499999999996</v>
      </c>
      <c r="Z256" s="59">
        <f t="shared" si="83"/>
        <v>0.54782727272727272</v>
      </c>
    </row>
    <row r="257" spans="2:26" ht="13.5" thickBot="1" x14ac:dyDescent="0.25">
      <c r="B257" s="20" t="s">
        <v>35</v>
      </c>
      <c r="C257" s="2">
        <v>116651</v>
      </c>
      <c r="D257" s="2">
        <v>3763</v>
      </c>
      <c r="E257" s="2">
        <v>515</v>
      </c>
      <c r="F257" s="2">
        <v>18</v>
      </c>
      <c r="G257" s="2">
        <v>97</v>
      </c>
      <c r="H257" s="2">
        <v>381</v>
      </c>
      <c r="I257" s="2">
        <v>8</v>
      </c>
      <c r="J257" s="2">
        <v>98</v>
      </c>
      <c r="K257" s="2">
        <v>852</v>
      </c>
      <c r="L257" s="2">
        <v>34</v>
      </c>
      <c r="M257" s="2">
        <v>96</v>
      </c>
      <c r="N257" s="3">
        <v>174.32</v>
      </c>
      <c r="O257" s="3">
        <v>17.89</v>
      </c>
      <c r="P257" s="2">
        <v>111</v>
      </c>
      <c r="Q257" s="2">
        <v>14</v>
      </c>
      <c r="R257" s="2"/>
      <c r="S257" s="27">
        <v>11.9</v>
      </c>
      <c r="T257" s="27">
        <v>2.9</v>
      </c>
      <c r="U257" s="38"/>
      <c r="V257" s="57">
        <f t="shared" si="79"/>
        <v>0.68418181818181822</v>
      </c>
      <c r="W257" s="58">
        <f t="shared" si="80"/>
        <v>1937.9449999999999</v>
      </c>
      <c r="X257" s="59">
        <f t="shared" si="82"/>
        <v>1.1745121212121212</v>
      </c>
      <c r="Y257" s="60">
        <f t="shared" si="81"/>
        <v>1433.703</v>
      </c>
      <c r="Z257" s="59">
        <f t="shared" si="83"/>
        <v>0.86891090909090907</v>
      </c>
    </row>
    <row r="258" spans="2:26" ht="13.5" thickTop="1" x14ac:dyDescent="0.2">
      <c r="B258" s="19" t="s">
        <v>86</v>
      </c>
      <c r="C258" s="26">
        <f>SUM(C246:C257)</f>
        <v>1692785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>
        <f>SUM(N246:N257)</f>
        <v>1970.5700000000002</v>
      </c>
      <c r="O258" s="5"/>
      <c r="P258" s="5"/>
      <c r="Q258" s="5"/>
      <c r="R258" s="5"/>
      <c r="S258" s="5"/>
      <c r="T258" s="5"/>
      <c r="U258" s="9"/>
      <c r="V258" s="61"/>
      <c r="W258" s="62"/>
      <c r="X258" s="63"/>
      <c r="Y258" s="64"/>
      <c r="Z258" s="63"/>
    </row>
    <row r="259" spans="2:26" ht="13.5" thickBot="1" x14ac:dyDescent="0.25">
      <c r="B259" s="6" t="s">
        <v>87</v>
      </c>
      <c r="C259" s="7">
        <f>AVERAGE(C246:C257)</f>
        <v>141065.41666666666</v>
      </c>
      <c r="D259" s="7">
        <f t="shared" ref="D259:O259" si="84">AVERAGE(D246:D257)</f>
        <v>4419.416666666667</v>
      </c>
      <c r="E259" s="7">
        <f t="shared" si="84"/>
        <v>261.91666666666669</v>
      </c>
      <c r="F259" s="7">
        <f>AVERAGE(F246:F257)</f>
        <v>17.25</v>
      </c>
      <c r="G259" s="7">
        <f>AVERAGE(G246:G257)</f>
        <v>93</v>
      </c>
      <c r="H259" s="7">
        <f>AVERAGE(H246:H257)</f>
        <v>230.66666666666666</v>
      </c>
      <c r="I259" s="7">
        <f>AVERAGE(I246:I257)</f>
        <v>9.8333333333333339</v>
      </c>
      <c r="J259" s="7">
        <f>AVERAGE(J246:J257)</f>
        <v>95.5</v>
      </c>
      <c r="K259" s="7">
        <f t="shared" si="84"/>
        <v>513.83333333333337</v>
      </c>
      <c r="L259" s="7">
        <f>AVERAGE(L246:L257)</f>
        <v>34.583333333333336</v>
      </c>
      <c r="M259" s="7">
        <f>AVERAGE(M246:M257)</f>
        <v>92.833333333333329</v>
      </c>
      <c r="N259" s="7">
        <f t="shared" si="84"/>
        <v>164.21416666666667</v>
      </c>
      <c r="O259" s="7">
        <f t="shared" si="84"/>
        <v>17.814166666666669</v>
      </c>
      <c r="P259" s="7">
        <f t="shared" ref="P259:Q259" si="85">AVERAGE(P246:P257)</f>
        <v>53.666666666666664</v>
      </c>
      <c r="Q259" s="7">
        <f t="shared" si="85"/>
        <v>18.333333333333332</v>
      </c>
      <c r="R259" s="7"/>
      <c r="S259" s="21">
        <f>AVERAGE(S246:S257)</f>
        <v>6.7500000000000009</v>
      </c>
      <c r="T259" s="21">
        <f>AVERAGE(T246:T257)</f>
        <v>2.2666666666666666</v>
      </c>
      <c r="U259" s="37"/>
      <c r="V259" s="65">
        <f>D259/$D$2</f>
        <v>0.80353030303030304</v>
      </c>
      <c r="W259" s="66">
        <f>(D259*E259)/1000</f>
        <v>1157.5188819444445</v>
      </c>
      <c r="X259" s="67">
        <f t="shared" si="82"/>
        <v>0.7015265951178451</v>
      </c>
      <c r="Y259" s="68">
        <f>(D259*H259)/1000</f>
        <v>1019.4121111111111</v>
      </c>
      <c r="Z259" s="67">
        <f t="shared" si="83"/>
        <v>0.61782552188552187</v>
      </c>
    </row>
    <row r="260" spans="2:26" ht="13.5" thickTop="1" x14ac:dyDescent="0.2"/>
    <row r="262" spans="2:26" ht="13.5" thickBot="1" x14ac:dyDescent="0.25"/>
    <row r="263" spans="2:26" ht="13.5" thickTop="1" x14ac:dyDescent="0.2">
      <c r="B263" s="15" t="s">
        <v>6</v>
      </c>
      <c r="C263" s="16" t="s">
        <v>7</v>
      </c>
      <c r="D263" s="16" t="s">
        <v>7</v>
      </c>
      <c r="E263" s="16" t="s">
        <v>8</v>
      </c>
      <c r="F263" s="16" t="s">
        <v>9</v>
      </c>
      <c r="G263" s="23" t="s">
        <v>3</v>
      </c>
      <c r="H263" s="16" t="s">
        <v>10</v>
      </c>
      <c r="I263" s="16" t="s">
        <v>11</v>
      </c>
      <c r="J263" s="23" t="s">
        <v>4</v>
      </c>
      <c r="K263" s="16" t="s">
        <v>12</v>
      </c>
      <c r="L263" s="16" t="s">
        <v>13</v>
      </c>
      <c r="M263" s="23" t="s">
        <v>14</v>
      </c>
      <c r="N263" s="16" t="s">
        <v>15</v>
      </c>
      <c r="O263" s="17" t="s">
        <v>16</v>
      </c>
      <c r="P263" s="16" t="s">
        <v>75</v>
      </c>
      <c r="Q263" s="16" t="s">
        <v>76</v>
      </c>
      <c r="R263" s="16"/>
      <c r="S263" s="16" t="s">
        <v>83</v>
      </c>
      <c r="T263" s="16" t="s">
        <v>84</v>
      </c>
      <c r="U263" s="36"/>
      <c r="V263" s="49" t="s">
        <v>44</v>
      </c>
      <c r="W263" s="50" t="s">
        <v>45</v>
      </c>
      <c r="X263" s="51" t="s">
        <v>46</v>
      </c>
      <c r="Y263" s="52" t="s">
        <v>44</v>
      </c>
      <c r="Z263" s="51" t="s">
        <v>44</v>
      </c>
    </row>
    <row r="264" spans="2:26" ht="13.5" thickBot="1" x14ac:dyDescent="0.25">
      <c r="B264" s="11" t="s">
        <v>88</v>
      </c>
      <c r="C264" s="12" t="s">
        <v>17</v>
      </c>
      <c r="D264" s="13" t="s">
        <v>18</v>
      </c>
      <c r="E264" s="12" t="s">
        <v>19</v>
      </c>
      <c r="F264" s="12" t="s">
        <v>19</v>
      </c>
      <c r="G264" s="24" t="s">
        <v>20</v>
      </c>
      <c r="H264" s="12" t="s">
        <v>19</v>
      </c>
      <c r="I264" s="12" t="s">
        <v>19</v>
      </c>
      <c r="J264" s="24" t="s">
        <v>20</v>
      </c>
      <c r="K264" s="12" t="s">
        <v>19</v>
      </c>
      <c r="L264" s="12" t="s">
        <v>19</v>
      </c>
      <c r="M264" s="24" t="s">
        <v>20</v>
      </c>
      <c r="N264" s="12" t="s">
        <v>21</v>
      </c>
      <c r="O264" s="14" t="s">
        <v>22</v>
      </c>
      <c r="P264" s="12"/>
      <c r="Q264" s="12"/>
      <c r="R264" s="12"/>
      <c r="S264" s="12"/>
      <c r="T264" s="12"/>
      <c r="U264" s="36"/>
      <c r="V264" s="53" t="s">
        <v>7</v>
      </c>
      <c r="W264" s="54" t="s">
        <v>48</v>
      </c>
      <c r="X264" s="55" t="s">
        <v>49</v>
      </c>
      <c r="Y264" s="56" t="s">
        <v>50</v>
      </c>
      <c r="Z264" s="55" t="s">
        <v>51</v>
      </c>
    </row>
    <row r="265" spans="2:26" ht="13.5" thickTop="1" x14ac:dyDescent="0.2">
      <c r="B265" s="1" t="s">
        <v>24</v>
      </c>
      <c r="C265" s="2">
        <v>117518</v>
      </c>
      <c r="D265" s="2">
        <v>3791</v>
      </c>
      <c r="E265" s="2">
        <v>295</v>
      </c>
      <c r="F265" s="2">
        <v>13</v>
      </c>
      <c r="G265" s="2">
        <v>96</v>
      </c>
      <c r="H265" s="2">
        <v>374</v>
      </c>
      <c r="I265" s="2">
        <v>8</v>
      </c>
      <c r="J265" s="2">
        <v>98</v>
      </c>
      <c r="K265" s="2">
        <v>697</v>
      </c>
      <c r="L265" s="2">
        <v>34</v>
      </c>
      <c r="M265" s="2">
        <v>95</v>
      </c>
      <c r="N265" s="4">
        <v>155</v>
      </c>
      <c r="O265" s="3">
        <v>16.2</v>
      </c>
      <c r="P265" s="2">
        <v>68</v>
      </c>
      <c r="Q265" s="2">
        <v>19</v>
      </c>
      <c r="R265" s="2"/>
      <c r="S265" s="27">
        <v>7.4</v>
      </c>
      <c r="T265" s="27">
        <v>2</v>
      </c>
      <c r="U265" s="38"/>
      <c r="V265" s="57">
        <f t="shared" ref="V265:V276" si="86">D265/$D$2</f>
        <v>0.68927272727272726</v>
      </c>
      <c r="W265" s="58">
        <f t="shared" ref="W265:W276" si="87">(D265*E265)/1000</f>
        <v>1118.345</v>
      </c>
      <c r="X265" s="59">
        <f>(W265)/$F$3</f>
        <v>0.67778484848484855</v>
      </c>
      <c r="Y265" s="60">
        <f t="shared" ref="Y265:Y276" si="88">(D265*H265)/1000</f>
        <v>1417.8340000000001</v>
      </c>
      <c r="Z265" s="59">
        <f>(Y265)/$H$3</f>
        <v>0.85929333333333335</v>
      </c>
    </row>
    <row r="266" spans="2:26" x14ac:dyDescent="0.2">
      <c r="B266" s="1" t="s">
        <v>25</v>
      </c>
      <c r="C266" s="2">
        <v>90813</v>
      </c>
      <c r="D266" s="2">
        <v>3243</v>
      </c>
      <c r="E266" s="2">
        <v>277</v>
      </c>
      <c r="F266" s="2">
        <v>16</v>
      </c>
      <c r="G266" s="2">
        <v>94</v>
      </c>
      <c r="H266" s="2">
        <v>399</v>
      </c>
      <c r="I266" s="2">
        <v>7</v>
      </c>
      <c r="J266" s="2">
        <v>98</v>
      </c>
      <c r="K266" s="2">
        <v>688</v>
      </c>
      <c r="L266" s="2">
        <v>39</v>
      </c>
      <c r="M266" s="2">
        <v>94</v>
      </c>
      <c r="N266" s="3">
        <v>183</v>
      </c>
      <c r="O266" s="3">
        <v>15.8</v>
      </c>
      <c r="P266" s="2">
        <v>86</v>
      </c>
      <c r="Q266" s="2">
        <v>15</v>
      </c>
      <c r="R266" s="2"/>
      <c r="S266" s="27">
        <v>8.8000000000000007</v>
      </c>
      <c r="T266" s="27">
        <v>2</v>
      </c>
      <c r="U266" s="38"/>
      <c r="V266" s="57">
        <f t="shared" si="86"/>
        <v>0.58963636363636363</v>
      </c>
      <c r="W266" s="58">
        <f t="shared" si="87"/>
        <v>898.31100000000004</v>
      </c>
      <c r="X266" s="59">
        <f t="shared" ref="X266:X278" si="89">(W266)/$F$3</f>
        <v>0.54443090909090908</v>
      </c>
      <c r="Y266" s="60">
        <f t="shared" si="88"/>
        <v>1293.9570000000001</v>
      </c>
      <c r="Z266" s="59">
        <f t="shared" ref="Z266:Z278" si="90">(Y266)/$H$3</f>
        <v>0.78421636363636371</v>
      </c>
    </row>
    <row r="267" spans="2:26" x14ac:dyDescent="0.2">
      <c r="B267" s="1" t="s">
        <v>26</v>
      </c>
      <c r="C267" s="2">
        <v>94449</v>
      </c>
      <c r="D267" s="2">
        <v>3047</v>
      </c>
      <c r="E267" s="2">
        <v>271</v>
      </c>
      <c r="F267" s="2">
        <v>24</v>
      </c>
      <c r="G267" s="2">
        <v>90</v>
      </c>
      <c r="H267" s="2">
        <v>367</v>
      </c>
      <c r="I267" s="2">
        <v>8</v>
      </c>
      <c r="J267" s="2">
        <v>98</v>
      </c>
      <c r="K267" s="2">
        <v>655</v>
      </c>
      <c r="L267" s="2">
        <v>34</v>
      </c>
      <c r="M267" s="2">
        <v>95</v>
      </c>
      <c r="N267" s="3">
        <v>121</v>
      </c>
      <c r="O267" s="3">
        <v>15.5</v>
      </c>
      <c r="P267" s="2">
        <v>61</v>
      </c>
      <c r="Q267" s="2">
        <v>10</v>
      </c>
      <c r="R267" s="2"/>
      <c r="S267" s="27">
        <v>9.1</v>
      </c>
      <c r="T267" s="27">
        <v>2.8</v>
      </c>
      <c r="U267" s="38"/>
      <c r="V267" s="57">
        <f t="shared" si="86"/>
        <v>0.55400000000000005</v>
      </c>
      <c r="W267" s="58">
        <f t="shared" si="87"/>
        <v>825.73699999999997</v>
      </c>
      <c r="X267" s="59">
        <f t="shared" si="89"/>
        <v>0.5004466666666666</v>
      </c>
      <c r="Y267" s="60">
        <f t="shared" si="88"/>
        <v>1118.249</v>
      </c>
      <c r="Z267" s="59">
        <f t="shared" si="90"/>
        <v>0.6777266666666667</v>
      </c>
    </row>
    <row r="268" spans="2:26" x14ac:dyDescent="0.2">
      <c r="B268" s="1" t="s">
        <v>27</v>
      </c>
      <c r="C268" s="2">
        <v>107452</v>
      </c>
      <c r="D268" s="2">
        <v>3582</v>
      </c>
      <c r="E268" s="2">
        <v>372</v>
      </c>
      <c r="F268" s="2">
        <v>18</v>
      </c>
      <c r="G268" s="2">
        <v>95</v>
      </c>
      <c r="H268" s="2">
        <v>395</v>
      </c>
      <c r="I268" s="2">
        <v>8</v>
      </c>
      <c r="J268" s="2">
        <v>98</v>
      </c>
      <c r="K268" s="2">
        <v>722</v>
      </c>
      <c r="L268" s="2">
        <v>41</v>
      </c>
      <c r="M268" s="2">
        <v>94</v>
      </c>
      <c r="N268" s="3">
        <v>186</v>
      </c>
      <c r="O268" s="3">
        <v>15.5</v>
      </c>
      <c r="P268" s="2">
        <v>55</v>
      </c>
      <c r="Q268" s="2">
        <v>11</v>
      </c>
      <c r="R268" s="2"/>
      <c r="S268" s="27">
        <v>6.9</v>
      </c>
      <c r="T268" s="27">
        <v>2.5</v>
      </c>
      <c r="U268" s="38"/>
      <c r="V268" s="57">
        <f t="shared" si="86"/>
        <v>0.65127272727272723</v>
      </c>
      <c r="W268" s="58">
        <f t="shared" si="87"/>
        <v>1332.5039999999999</v>
      </c>
      <c r="X268" s="59">
        <f t="shared" si="89"/>
        <v>0.80757818181818175</v>
      </c>
      <c r="Y268" s="60">
        <f t="shared" si="88"/>
        <v>1414.89</v>
      </c>
      <c r="Z268" s="59">
        <f t="shared" si="90"/>
        <v>0.857509090909091</v>
      </c>
    </row>
    <row r="269" spans="2:26" x14ac:dyDescent="0.2">
      <c r="B269" s="1" t="s">
        <v>28</v>
      </c>
      <c r="C269" s="2">
        <v>118073</v>
      </c>
      <c r="D269" s="2">
        <v>3809</v>
      </c>
      <c r="E269" s="2">
        <v>284</v>
      </c>
      <c r="F269" s="2">
        <v>19</v>
      </c>
      <c r="G269" s="2">
        <v>93</v>
      </c>
      <c r="H269" s="2">
        <v>362</v>
      </c>
      <c r="I269" s="2">
        <v>10</v>
      </c>
      <c r="J269" s="2">
        <v>97</v>
      </c>
      <c r="K269" s="2">
        <v>571</v>
      </c>
      <c r="L269" s="2">
        <v>36</v>
      </c>
      <c r="M269" s="2">
        <v>94</v>
      </c>
      <c r="N269" s="3">
        <v>199.43</v>
      </c>
      <c r="O269" s="3">
        <v>16.16</v>
      </c>
      <c r="P269" s="2">
        <v>61</v>
      </c>
      <c r="Q269" s="2">
        <v>11</v>
      </c>
      <c r="R269" s="2"/>
      <c r="S269" s="27">
        <v>8.1</v>
      </c>
      <c r="T269" s="27">
        <v>3.9</v>
      </c>
      <c r="U269" s="38"/>
      <c r="V269" s="57">
        <f t="shared" si="86"/>
        <v>0.69254545454545458</v>
      </c>
      <c r="W269" s="58">
        <f t="shared" si="87"/>
        <v>1081.7560000000001</v>
      </c>
      <c r="X269" s="59">
        <f t="shared" si="89"/>
        <v>0.65560969696969706</v>
      </c>
      <c r="Y269" s="60">
        <f t="shared" si="88"/>
        <v>1378.8579999999999</v>
      </c>
      <c r="Z269" s="59">
        <f t="shared" si="90"/>
        <v>0.83567151515151517</v>
      </c>
    </row>
    <row r="270" spans="2:26" x14ac:dyDescent="0.2">
      <c r="B270" s="1" t="s">
        <v>29</v>
      </c>
      <c r="C270" s="2">
        <v>108960</v>
      </c>
      <c r="D270" s="2">
        <v>3632</v>
      </c>
      <c r="E270" s="2">
        <v>219</v>
      </c>
      <c r="F270" s="2">
        <v>21</v>
      </c>
      <c r="G270" s="2">
        <v>91</v>
      </c>
      <c r="H270" s="2">
        <v>307</v>
      </c>
      <c r="I270" s="2">
        <v>9</v>
      </c>
      <c r="J270" s="2">
        <v>97</v>
      </c>
      <c r="K270" s="2">
        <v>527</v>
      </c>
      <c r="L270" s="2">
        <v>37</v>
      </c>
      <c r="M270" s="2">
        <v>93</v>
      </c>
      <c r="N270" s="3">
        <v>156.86000000000001</v>
      </c>
      <c r="O270" s="3">
        <v>16.47</v>
      </c>
      <c r="P270" s="2"/>
      <c r="Q270" s="2"/>
      <c r="R270" s="2"/>
      <c r="S270" s="27">
        <v>7.3</v>
      </c>
      <c r="T270" s="27">
        <v>2.1</v>
      </c>
      <c r="U270" s="38"/>
      <c r="V270" s="57">
        <f t="shared" si="86"/>
        <v>0.66036363636363637</v>
      </c>
      <c r="W270" s="58">
        <f t="shared" si="87"/>
        <v>795.40800000000002</v>
      </c>
      <c r="X270" s="59">
        <f t="shared" si="89"/>
        <v>0.48206545454545457</v>
      </c>
      <c r="Y270" s="60">
        <f t="shared" si="88"/>
        <v>1115.0239999999999</v>
      </c>
      <c r="Z270" s="59">
        <f t="shared" si="90"/>
        <v>0.67577212121212116</v>
      </c>
    </row>
    <row r="271" spans="2:26" x14ac:dyDescent="0.2">
      <c r="B271" s="1" t="s">
        <v>30</v>
      </c>
      <c r="C271" s="2">
        <v>110305</v>
      </c>
      <c r="D271" s="2">
        <v>3558</v>
      </c>
      <c r="E271" s="2">
        <v>187</v>
      </c>
      <c r="F271" s="2">
        <v>12</v>
      </c>
      <c r="G271" s="2">
        <v>93</v>
      </c>
      <c r="H271" s="2">
        <v>276</v>
      </c>
      <c r="I271" s="2">
        <v>9</v>
      </c>
      <c r="J271" s="2">
        <v>97</v>
      </c>
      <c r="K271" s="2">
        <v>470</v>
      </c>
      <c r="L271" s="2">
        <v>32</v>
      </c>
      <c r="M271" s="2">
        <v>93</v>
      </c>
      <c r="N271" s="3">
        <v>183</v>
      </c>
      <c r="O271" s="3">
        <v>16.600000000000001</v>
      </c>
      <c r="P271" s="2">
        <v>49</v>
      </c>
      <c r="Q271" s="2">
        <v>5</v>
      </c>
      <c r="R271" s="2"/>
      <c r="S271" s="27">
        <v>6.4</v>
      </c>
      <c r="T271" s="27">
        <v>1.7</v>
      </c>
      <c r="U271" s="38"/>
      <c r="V271" s="57">
        <f t="shared" si="86"/>
        <v>0.64690909090909088</v>
      </c>
      <c r="W271" s="58">
        <f t="shared" si="87"/>
        <v>665.346</v>
      </c>
      <c r="X271" s="59">
        <f t="shared" si="89"/>
        <v>0.40323999999999999</v>
      </c>
      <c r="Y271" s="60">
        <f t="shared" si="88"/>
        <v>982.00800000000004</v>
      </c>
      <c r="Z271" s="59">
        <f t="shared" si="90"/>
        <v>0.59515636363636371</v>
      </c>
    </row>
    <row r="272" spans="2:26" x14ac:dyDescent="0.2">
      <c r="B272" s="1" t="s">
        <v>31</v>
      </c>
      <c r="C272" s="2">
        <v>123595</v>
      </c>
      <c r="D272" s="2">
        <v>3987</v>
      </c>
      <c r="E272" s="2">
        <v>174</v>
      </c>
      <c r="F272" s="2">
        <v>14</v>
      </c>
      <c r="G272" s="2">
        <v>92</v>
      </c>
      <c r="H272" s="2">
        <v>271</v>
      </c>
      <c r="I272" s="2">
        <v>10</v>
      </c>
      <c r="J272" s="2">
        <v>96</v>
      </c>
      <c r="K272" s="2">
        <v>477</v>
      </c>
      <c r="L272" s="2">
        <v>40</v>
      </c>
      <c r="M272" s="2">
        <v>92</v>
      </c>
      <c r="N272" s="3">
        <v>151</v>
      </c>
      <c r="O272" s="3">
        <v>15.9</v>
      </c>
      <c r="P272" s="2">
        <v>49</v>
      </c>
      <c r="Q272" s="2">
        <v>6</v>
      </c>
      <c r="R272" s="2"/>
      <c r="S272" s="27">
        <v>5.8</v>
      </c>
      <c r="T272" s="27">
        <v>1.4</v>
      </c>
      <c r="U272" s="38"/>
      <c r="V272" s="57">
        <f t="shared" si="86"/>
        <v>0.72490909090909095</v>
      </c>
      <c r="W272" s="58">
        <f t="shared" si="87"/>
        <v>693.73800000000006</v>
      </c>
      <c r="X272" s="59">
        <f t="shared" si="89"/>
        <v>0.42044727272727278</v>
      </c>
      <c r="Y272" s="60">
        <f t="shared" si="88"/>
        <v>1080.4770000000001</v>
      </c>
      <c r="Z272" s="59">
        <f t="shared" si="90"/>
        <v>0.65483454545454556</v>
      </c>
    </row>
    <row r="273" spans="2:26" x14ac:dyDescent="0.2">
      <c r="B273" s="1" t="s">
        <v>32</v>
      </c>
      <c r="C273" s="2">
        <v>125727</v>
      </c>
      <c r="D273" s="2">
        <v>4191</v>
      </c>
      <c r="E273" s="2">
        <v>160</v>
      </c>
      <c r="F273" s="2">
        <v>16</v>
      </c>
      <c r="G273" s="2">
        <v>90</v>
      </c>
      <c r="H273" s="2">
        <v>187</v>
      </c>
      <c r="I273" s="2">
        <v>7</v>
      </c>
      <c r="J273" s="2">
        <v>96</v>
      </c>
      <c r="K273" s="2">
        <v>356</v>
      </c>
      <c r="L273" s="2">
        <v>32</v>
      </c>
      <c r="M273" s="2">
        <v>91</v>
      </c>
      <c r="N273" s="3">
        <v>159</v>
      </c>
      <c r="O273" s="3">
        <v>16.600000000000001</v>
      </c>
      <c r="P273" s="2">
        <v>69</v>
      </c>
      <c r="Q273" s="2">
        <v>8</v>
      </c>
      <c r="R273" s="2"/>
      <c r="S273" s="27">
        <v>5.0999999999999996</v>
      </c>
      <c r="T273" s="27">
        <v>2.2000000000000002</v>
      </c>
      <c r="U273" s="38"/>
      <c r="V273" s="57">
        <f t="shared" si="86"/>
        <v>0.76200000000000001</v>
      </c>
      <c r="W273" s="58">
        <f t="shared" si="87"/>
        <v>670.56</v>
      </c>
      <c r="X273" s="59">
        <f t="shared" si="89"/>
        <v>0.40639999999999998</v>
      </c>
      <c r="Y273" s="60">
        <f t="shared" si="88"/>
        <v>783.71699999999998</v>
      </c>
      <c r="Z273" s="59">
        <f t="shared" si="90"/>
        <v>0.47498000000000001</v>
      </c>
    </row>
    <row r="274" spans="2:26" x14ac:dyDescent="0.2">
      <c r="B274" s="1" t="s">
        <v>33</v>
      </c>
      <c r="C274" s="2">
        <v>129608</v>
      </c>
      <c r="D274" s="2">
        <v>4181</v>
      </c>
      <c r="E274" s="2">
        <v>208</v>
      </c>
      <c r="F274" s="2">
        <v>18</v>
      </c>
      <c r="G274" s="2">
        <v>91</v>
      </c>
      <c r="H274" s="2">
        <v>278</v>
      </c>
      <c r="I274" s="2">
        <v>6</v>
      </c>
      <c r="J274" s="2">
        <v>98</v>
      </c>
      <c r="K274" s="2">
        <v>505</v>
      </c>
      <c r="L274" s="2">
        <v>36</v>
      </c>
      <c r="M274" s="2">
        <v>93</v>
      </c>
      <c r="N274" s="3">
        <v>179</v>
      </c>
      <c r="O274" s="3">
        <v>16.2</v>
      </c>
      <c r="P274" s="2">
        <v>38</v>
      </c>
      <c r="Q274" s="2">
        <v>5</v>
      </c>
      <c r="R274" s="2"/>
      <c r="S274" s="27">
        <v>5.7</v>
      </c>
      <c r="T274" s="27">
        <v>1.7</v>
      </c>
      <c r="U274" s="38"/>
      <c r="V274" s="57">
        <f t="shared" si="86"/>
        <v>0.76018181818181818</v>
      </c>
      <c r="W274" s="58">
        <f t="shared" si="87"/>
        <v>869.64800000000002</v>
      </c>
      <c r="X274" s="59">
        <f t="shared" si="89"/>
        <v>0.52705939393939394</v>
      </c>
      <c r="Y274" s="60">
        <f t="shared" si="88"/>
        <v>1162.318</v>
      </c>
      <c r="Z274" s="59">
        <f t="shared" si="90"/>
        <v>0.70443515151515146</v>
      </c>
    </row>
    <row r="275" spans="2:26" x14ac:dyDescent="0.2">
      <c r="B275" s="18" t="s">
        <v>34</v>
      </c>
      <c r="C275" s="2">
        <v>141545</v>
      </c>
      <c r="D275" s="2">
        <v>4718</v>
      </c>
      <c r="E275" s="2">
        <v>222</v>
      </c>
      <c r="F275" s="2">
        <v>23</v>
      </c>
      <c r="G275" s="2">
        <v>90</v>
      </c>
      <c r="H275" s="2">
        <v>309</v>
      </c>
      <c r="I275" s="2">
        <v>10</v>
      </c>
      <c r="J275" s="2">
        <v>97</v>
      </c>
      <c r="K275" s="2">
        <v>509</v>
      </c>
      <c r="L275" s="2">
        <v>42</v>
      </c>
      <c r="M275" s="2">
        <v>92</v>
      </c>
      <c r="N275" s="3">
        <v>148</v>
      </c>
      <c r="O275" s="3">
        <v>15.8</v>
      </c>
      <c r="P275" s="2">
        <v>58</v>
      </c>
      <c r="Q275" s="2">
        <v>11</v>
      </c>
      <c r="R275" s="2"/>
      <c r="S275" s="27">
        <v>5.9</v>
      </c>
      <c r="T275" s="27">
        <v>4.4000000000000004</v>
      </c>
      <c r="U275" s="38"/>
      <c r="V275" s="57">
        <f t="shared" si="86"/>
        <v>0.85781818181818181</v>
      </c>
      <c r="W275" s="58">
        <f t="shared" si="87"/>
        <v>1047.396</v>
      </c>
      <c r="X275" s="59">
        <f t="shared" si="89"/>
        <v>0.63478545454545454</v>
      </c>
      <c r="Y275" s="60">
        <f t="shared" si="88"/>
        <v>1457.8620000000001</v>
      </c>
      <c r="Z275" s="59">
        <f t="shared" si="90"/>
        <v>0.88355272727272727</v>
      </c>
    </row>
    <row r="276" spans="2:26" ht="13.5" thickBot="1" x14ac:dyDescent="0.25">
      <c r="B276" s="20" t="s">
        <v>35</v>
      </c>
      <c r="C276" s="2">
        <v>134061</v>
      </c>
      <c r="D276" s="2">
        <v>4325</v>
      </c>
      <c r="E276" s="2">
        <v>176</v>
      </c>
      <c r="F276" s="2">
        <v>8</v>
      </c>
      <c r="G276" s="2">
        <v>95</v>
      </c>
      <c r="H276" s="2">
        <v>258</v>
      </c>
      <c r="I276" s="2">
        <v>10</v>
      </c>
      <c r="J276" s="2">
        <v>96</v>
      </c>
      <c r="K276" s="2">
        <v>455</v>
      </c>
      <c r="L276" s="2">
        <v>33</v>
      </c>
      <c r="M276" s="2">
        <v>93</v>
      </c>
      <c r="N276" s="3">
        <v>99</v>
      </c>
      <c r="O276" s="3">
        <v>18.2</v>
      </c>
      <c r="P276" s="2">
        <v>61</v>
      </c>
      <c r="Q276" s="2">
        <v>12</v>
      </c>
      <c r="R276" s="2"/>
      <c r="S276" s="27">
        <v>6.5</v>
      </c>
      <c r="T276" s="27">
        <v>1.8</v>
      </c>
      <c r="U276" s="38"/>
      <c r="V276" s="57">
        <f t="shared" si="86"/>
        <v>0.78636363636363638</v>
      </c>
      <c r="W276" s="58">
        <f t="shared" si="87"/>
        <v>761.2</v>
      </c>
      <c r="X276" s="59">
        <f t="shared" si="89"/>
        <v>0.46133333333333337</v>
      </c>
      <c r="Y276" s="60">
        <f t="shared" si="88"/>
        <v>1115.8499999999999</v>
      </c>
      <c r="Z276" s="59">
        <f t="shared" si="90"/>
        <v>0.67627272727272725</v>
      </c>
    </row>
    <row r="277" spans="2:26" ht="13.5" thickTop="1" x14ac:dyDescent="0.2">
      <c r="B277" s="19" t="s">
        <v>89</v>
      </c>
      <c r="C277" s="26">
        <f>SUM(C265:C276)</f>
        <v>1402106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>
        <f>SUM(N265:N276)</f>
        <v>1920.29</v>
      </c>
      <c r="O277" s="5"/>
      <c r="P277" s="5"/>
      <c r="Q277" s="5"/>
      <c r="R277" s="5"/>
      <c r="S277" s="5"/>
      <c r="T277" s="5"/>
      <c r="U277" s="9"/>
      <c r="V277" s="61"/>
      <c r="W277" s="62"/>
      <c r="X277" s="63"/>
      <c r="Y277" s="64"/>
      <c r="Z277" s="63"/>
    </row>
    <row r="278" spans="2:26" ht="13.5" thickBot="1" x14ac:dyDescent="0.25">
      <c r="B278" s="6" t="s">
        <v>90</v>
      </c>
      <c r="C278" s="7">
        <f>AVERAGE(C265:C276)</f>
        <v>116842.16666666667</v>
      </c>
      <c r="D278" s="7">
        <f t="shared" ref="D278:O278" si="91">AVERAGE(D265:D276)</f>
        <v>3838.6666666666665</v>
      </c>
      <c r="E278" s="7">
        <f t="shared" si="91"/>
        <v>237.08333333333334</v>
      </c>
      <c r="F278" s="7">
        <f>AVERAGE(F265:F276)</f>
        <v>16.833333333333332</v>
      </c>
      <c r="G278" s="7">
        <f>AVERAGE(G265:G276)</f>
        <v>92.5</v>
      </c>
      <c r="H278" s="7">
        <f>AVERAGE(H265:H276)</f>
        <v>315.25</v>
      </c>
      <c r="I278" s="7">
        <f>AVERAGE(I265:I276)</f>
        <v>8.5</v>
      </c>
      <c r="J278" s="7">
        <f>AVERAGE(J265:J276)</f>
        <v>97.166666666666671</v>
      </c>
      <c r="K278" s="7">
        <f t="shared" si="91"/>
        <v>552.66666666666663</v>
      </c>
      <c r="L278" s="7">
        <f>AVERAGE(L265:L276)</f>
        <v>36.333333333333336</v>
      </c>
      <c r="M278" s="7">
        <f>AVERAGE(M265:M276)</f>
        <v>93.25</v>
      </c>
      <c r="N278" s="7">
        <f t="shared" si="91"/>
        <v>160.02416666666667</v>
      </c>
      <c r="O278" s="7">
        <f t="shared" si="91"/>
        <v>16.244166666666665</v>
      </c>
      <c r="P278" s="7">
        <f t="shared" ref="P278:Q278" si="92">AVERAGE(P265:P276)</f>
        <v>59.545454545454547</v>
      </c>
      <c r="Q278" s="7">
        <f t="shared" si="92"/>
        <v>10.272727272727273</v>
      </c>
      <c r="R278" s="7"/>
      <c r="S278" s="21">
        <f>AVERAGE(S265:S276)</f>
        <v>6.916666666666667</v>
      </c>
      <c r="T278" s="21">
        <f>AVERAGE(T265:T276)</f>
        <v>2.3749999999999996</v>
      </c>
      <c r="U278" s="37"/>
      <c r="V278" s="65">
        <f>D278/$D$2</f>
        <v>0.69793939393939386</v>
      </c>
      <c r="W278" s="66">
        <f>(D278*E278)/1000</f>
        <v>910.08388888888885</v>
      </c>
      <c r="X278" s="67">
        <f t="shared" si="89"/>
        <v>0.5515659932659932</v>
      </c>
      <c r="Y278" s="68">
        <f>(D278*H278)/1000</f>
        <v>1210.1396666666665</v>
      </c>
      <c r="Z278" s="67">
        <f t="shared" si="90"/>
        <v>0.73341797979797962</v>
      </c>
    </row>
    <row r="279" spans="2:26" ht="13.5" thickTop="1" x14ac:dyDescent="0.2"/>
    <row r="281" spans="2:26" ht="13.5" thickBot="1" x14ac:dyDescent="0.25"/>
    <row r="282" spans="2:26" ht="13.5" thickTop="1" x14ac:dyDescent="0.2">
      <c r="B282" s="15" t="s">
        <v>6</v>
      </c>
      <c r="C282" s="16" t="s">
        <v>7</v>
      </c>
      <c r="D282" s="16" t="s">
        <v>7</v>
      </c>
      <c r="E282" s="16" t="s">
        <v>8</v>
      </c>
      <c r="F282" s="16" t="s">
        <v>9</v>
      </c>
      <c r="G282" s="23" t="s">
        <v>3</v>
      </c>
      <c r="H282" s="16" t="s">
        <v>10</v>
      </c>
      <c r="I282" s="16" t="s">
        <v>11</v>
      </c>
      <c r="J282" s="23" t="s">
        <v>4</v>
      </c>
      <c r="K282" s="16" t="s">
        <v>12</v>
      </c>
      <c r="L282" s="16" t="s">
        <v>13</v>
      </c>
      <c r="M282" s="23" t="s">
        <v>14</v>
      </c>
      <c r="N282" s="16" t="s">
        <v>15</v>
      </c>
      <c r="O282" s="17" t="s">
        <v>16</v>
      </c>
      <c r="P282" s="16" t="s">
        <v>75</v>
      </c>
      <c r="Q282" s="16" t="s">
        <v>76</v>
      </c>
      <c r="R282" s="16"/>
      <c r="S282" s="16" t="s">
        <v>83</v>
      </c>
      <c r="T282" s="16" t="s">
        <v>84</v>
      </c>
      <c r="U282" s="16"/>
      <c r="V282" s="49" t="s">
        <v>44</v>
      </c>
      <c r="W282" s="50" t="s">
        <v>45</v>
      </c>
      <c r="X282" s="51" t="s">
        <v>46</v>
      </c>
      <c r="Y282" s="52" t="s">
        <v>44</v>
      </c>
      <c r="Z282" s="51" t="s">
        <v>44</v>
      </c>
    </row>
    <row r="283" spans="2:26" ht="13.5" thickBot="1" x14ac:dyDescent="0.25">
      <c r="B283" s="11" t="s">
        <v>91</v>
      </c>
      <c r="C283" s="12" t="s">
        <v>17</v>
      </c>
      <c r="D283" s="13" t="s">
        <v>18</v>
      </c>
      <c r="E283" s="12" t="s">
        <v>19</v>
      </c>
      <c r="F283" s="12" t="s">
        <v>19</v>
      </c>
      <c r="G283" s="24" t="s">
        <v>20</v>
      </c>
      <c r="H283" s="12" t="s">
        <v>19</v>
      </c>
      <c r="I283" s="12" t="s">
        <v>19</v>
      </c>
      <c r="J283" s="24" t="s">
        <v>20</v>
      </c>
      <c r="K283" s="12" t="s">
        <v>19</v>
      </c>
      <c r="L283" s="12" t="s">
        <v>19</v>
      </c>
      <c r="M283" s="24" t="s">
        <v>20</v>
      </c>
      <c r="N283" s="12" t="s">
        <v>21</v>
      </c>
      <c r="O283" s="14" t="s">
        <v>22</v>
      </c>
      <c r="P283" s="12"/>
      <c r="Q283" s="12"/>
      <c r="R283" s="12"/>
      <c r="S283" s="12"/>
      <c r="T283" s="12"/>
      <c r="U283" s="12"/>
      <c r="V283" s="53" t="s">
        <v>7</v>
      </c>
      <c r="W283" s="54" t="s">
        <v>48</v>
      </c>
      <c r="X283" s="55" t="s">
        <v>49</v>
      </c>
      <c r="Y283" s="56" t="s">
        <v>50</v>
      </c>
      <c r="Z283" s="55" t="s">
        <v>51</v>
      </c>
    </row>
    <row r="284" spans="2:26" ht="13.5" thickTop="1" x14ac:dyDescent="0.2">
      <c r="B284" s="1" t="s">
        <v>24</v>
      </c>
      <c r="C284" s="2">
        <v>121300</v>
      </c>
      <c r="D284" s="2">
        <v>3913</v>
      </c>
      <c r="E284" s="2">
        <v>196</v>
      </c>
      <c r="F284" s="2">
        <v>7</v>
      </c>
      <c r="G284" s="2">
        <v>96</v>
      </c>
      <c r="H284" s="2">
        <v>290</v>
      </c>
      <c r="I284" s="2">
        <v>12</v>
      </c>
      <c r="J284" s="2">
        <v>96</v>
      </c>
      <c r="K284" s="2">
        <v>558</v>
      </c>
      <c r="L284" s="2">
        <v>41</v>
      </c>
      <c r="M284" s="2">
        <v>93</v>
      </c>
      <c r="N284" s="4">
        <v>149</v>
      </c>
      <c r="O284" s="3">
        <v>16.600000000000001</v>
      </c>
      <c r="P284" s="2">
        <v>74</v>
      </c>
      <c r="Q284" s="2">
        <v>9</v>
      </c>
      <c r="R284" s="2"/>
      <c r="S284" s="27">
        <v>7.8</v>
      </c>
      <c r="T284" s="27">
        <v>0.9</v>
      </c>
      <c r="U284" s="27"/>
      <c r="V284" s="57">
        <f t="shared" ref="V284:V295" si="93">D284/$D$2</f>
        <v>0.71145454545454545</v>
      </c>
      <c r="W284" s="58">
        <f t="shared" ref="W284:W295" si="94">(D284*E284)/1000</f>
        <v>766.94799999999998</v>
      </c>
      <c r="X284" s="59">
        <f>(W284)/$F$3</f>
        <v>0.46481696969696967</v>
      </c>
      <c r="Y284" s="60">
        <f t="shared" ref="Y284:Y295" si="95">(D284*H284)/1000</f>
        <v>1134.77</v>
      </c>
      <c r="Z284" s="59">
        <f>(Y284)/$H$3</f>
        <v>0.68773939393939398</v>
      </c>
    </row>
    <row r="285" spans="2:26" x14ac:dyDescent="0.2">
      <c r="B285" s="1" t="s">
        <v>25</v>
      </c>
      <c r="C285" s="2">
        <v>98388</v>
      </c>
      <c r="D285" s="2">
        <v>3514</v>
      </c>
      <c r="E285" s="2">
        <v>186</v>
      </c>
      <c r="F285" s="2">
        <v>17</v>
      </c>
      <c r="G285" s="2">
        <v>91</v>
      </c>
      <c r="H285" s="2">
        <v>315</v>
      </c>
      <c r="I285" s="2">
        <v>9</v>
      </c>
      <c r="J285" s="2">
        <v>97</v>
      </c>
      <c r="K285" s="2">
        <v>575</v>
      </c>
      <c r="L285" s="2">
        <v>43</v>
      </c>
      <c r="M285" s="2">
        <v>93</v>
      </c>
      <c r="N285" s="3">
        <v>182</v>
      </c>
      <c r="O285" s="3">
        <v>16.2</v>
      </c>
      <c r="P285" s="2">
        <v>66</v>
      </c>
      <c r="Q285" s="2">
        <v>8</v>
      </c>
      <c r="R285" s="2"/>
      <c r="S285" s="27">
        <v>6.4</v>
      </c>
      <c r="T285" s="27">
        <v>0.9</v>
      </c>
      <c r="U285" s="27"/>
      <c r="V285" s="57">
        <f t="shared" si="93"/>
        <v>0.63890909090909087</v>
      </c>
      <c r="W285" s="58">
        <f t="shared" si="94"/>
        <v>653.60400000000004</v>
      </c>
      <c r="X285" s="59">
        <f t="shared" ref="X285:X297" si="96">(W285)/$F$3</f>
        <v>0.3961236363636364</v>
      </c>
      <c r="Y285" s="60">
        <f t="shared" si="95"/>
        <v>1106.9100000000001</v>
      </c>
      <c r="Z285" s="59">
        <f t="shared" ref="Z285:Z297" si="97">(Y285)/$H$3</f>
        <v>0.67085454545454548</v>
      </c>
    </row>
    <row r="286" spans="2:26" x14ac:dyDescent="0.2">
      <c r="B286" s="1" t="s">
        <v>26</v>
      </c>
      <c r="C286" s="2">
        <v>142435</v>
      </c>
      <c r="D286" s="2">
        <v>4595</v>
      </c>
      <c r="E286" s="2">
        <v>205</v>
      </c>
      <c r="F286" s="2">
        <v>21</v>
      </c>
      <c r="G286" s="2">
        <v>90</v>
      </c>
      <c r="H286" s="2">
        <v>280</v>
      </c>
      <c r="I286" s="2">
        <v>11</v>
      </c>
      <c r="J286" s="2">
        <v>96</v>
      </c>
      <c r="K286" s="2">
        <v>510</v>
      </c>
      <c r="L286" s="2">
        <v>43</v>
      </c>
      <c r="M286" s="2">
        <v>92</v>
      </c>
      <c r="N286" s="3">
        <v>191.42</v>
      </c>
      <c r="O286" s="3">
        <v>15.94</v>
      </c>
      <c r="P286" s="2">
        <v>44</v>
      </c>
      <c r="Q286" s="2">
        <v>10</v>
      </c>
      <c r="R286" s="2"/>
      <c r="S286" s="27">
        <v>4.9000000000000004</v>
      </c>
      <c r="T286" s="27">
        <v>1.3</v>
      </c>
      <c r="U286" s="27"/>
      <c r="V286" s="57">
        <f t="shared" si="93"/>
        <v>0.83545454545454545</v>
      </c>
      <c r="W286" s="58">
        <f t="shared" si="94"/>
        <v>941.97500000000002</v>
      </c>
      <c r="X286" s="59">
        <f t="shared" si="96"/>
        <v>0.5708939393939394</v>
      </c>
      <c r="Y286" s="60">
        <f t="shared" si="95"/>
        <v>1286.5999999999999</v>
      </c>
      <c r="Z286" s="59">
        <f t="shared" si="97"/>
        <v>0.77975757575757565</v>
      </c>
    </row>
    <row r="287" spans="2:26" x14ac:dyDescent="0.2">
      <c r="B287" s="1" t="s">
        <v>27</v>
      </c>
      <c r="C287" s="2">
        <v>216250</v>
      </c>
      <c r="D287" s="2">
        <v>7208</v>
      </c>
      <c r="E287" s="2">
        <v>116</v>
      </c>
      <c r="F287" s="2">
        <v>17</v>
      </c>
      <c r="G287" s="2">
        <v>86</v>
      </c>
      <c r="H287" s="2">
        <v>113</v>
      </c>
      <c r="I287" s="2">
        <v>11</v>
      </c>
      <c r="J287" s="2">
        <v>91</v>
      </c>
      <c r="K287" s="2">
        <v>247</v>
      </c>
      <c r="L287" s="2">
        <v>29</v>
      </c>
      <c r="M287" s="2">
        <v>88</v>
      </c>
      <c r="N287" s="3">
        <v>155.54</v>
      </c>
      <c r="O287" s="3">
        <v>16.75</v>
      </c>
      <c r="P287" s="2">
        <v>22.8</v>
      </c>
      <c r="Q287" s="2">
        <v>6</v>
      </c>
      <c r="R287" s="2"/>
      <c r="S287" s="27">
        <v>3.2</v>
      </c>
      <c r="T287" s="27">
        <v>1</v>
      </c>
      <c r="U287" s="27"/>
      <c r="V287" s="57">
        <f t="shared" si="93"/>
        <v>1.3105454545454545</v>
      </c>
      <c r="W287" s="58">
        <f t="shared" si="94"/>
        <v>836.12800000000004</v>
      </c>
      <c r="X287" s="59">
        <f t="shared" si="96"/>
        <v>0.50674424242424243</v>
      </c>
      <c r="Y287" s="60">
        <f t="shared" si="95"/>
        <v>814.50400000000002</v>
      </c>
      <c r="Z287" s="59">
        <f t="shared" si="97"/>
        <v>0.4936387878787879</v>
      </c>
    </row>
    <row r="288" spans="2:26" x14ac:dyDescent="0.2">
      <c r="B288" s="1" t="s">
        <v>28</v>
      </c>
      <c r="C288" s="2">
        <v>200676</v>
      </c>
      <c r="D288" s="2">
        <v>6473</v>
      </c>
      <c r="E288" s="2">
        <v>177</v>
      </c>
      <c r="F288" s="2">
        <v>12</v>
      </c>
      <c r="G288" s="2">
        <v>93</v>
      </c>
      <c r="H288" s="2">
        <v>220</v>
      </c>
      <c r="I288" s="2">
        <v>7</v>
      </c>
      <c r="J288" s="2">
        <v>97</v>
      </c>
      <c r="K288" s="2">
        <v>362</v>
      </c>
      <c r="L288" s="2">
        <v>28</v>
      </c>
      <c r="M288" s="2">
        <v>92</v>
      </c>
      <c r="N288" s="3">
        <v>150.03</v>
      </c>
      <c r="O288" s="3">
        <v>17</v>
      </c>
      <c r="P288" s="2">
        <v>29.9</v>
      </c>
      <c r="Q288" s="2">
        <v>7</v>
      </c>
      <c r="R288" s="2"/>
      <c r="S288" s="27">
        <v>4.2</v>
      </c>
      <c r="T288" s="27">
        <v>1</v>
      </c>
      <c r="U288" s="27"/>
      <c r="V288" s="57">
        <f t="shared" si="93"/>
        <v>1.1769090909090909</v>
      </c>
      <c r="W288" s="58">
        <f t="shared" si="94"/>
        <v>1145.721</v>
      </c>
      <c r="X288" s="59">
        <f t="shared" si="96"/>
        <v>0.69437636363636368</v>
      </c>
      <c r="Y288" s="60">
        <f t="shared" si="95"/>
        <v>1424.06</v>
      </c>
      <c r="Z288" s="59">
        <f t="shared" si="97"/>
        <v>0.86306666666666665</v>
      </c>
    </row>
    <row r="289" spans="2:26" x14ac:dyDescent="0.2">
      <c r="B289" s="1" t="s">
        <v>29</v>
      </c>
      <c r="C289" s="2">
        <v>136225</v>
      </c>
      <c r="D289" s="2">
        <v>4541</v>
      </c>
      <c r="E289" s="2">
        <v>186</v>
      </c>
      <c r="F289" s="2">
        <v>12</v>
      </c>
      <c r="G289" s="2">
        <v>93</v>
      </c>
      <c r="H289" s="2">
        <v>232</v>
      </c>
      <c r="I289" s="2">
        <v>11</v>
      </c>
      <c r="J289" s="2">
        <v>95</v>
      </c>
      <c r="K289" s="2">
        <v>458</v>
      </c>
      <c r="L289" s="2">
        <v>62</v>
      </c>
      <c r="M289" s="2">
        <v>97</v>
      </c>
      <c r="N289" s="3">
        <v>149.56</v>
      </c>
      <c r="O289" s="3">
        <v>18.239999999999998</v>
      </c>
      <c r="P289" s="2">
        <v>36.9</v>
      </c>
      <c r="Q289" s="2">
        <v>6.8</v>
      </c>
      <c r="R289" s="2"/>
      <c r="S289" s="27">
        <v>5.5</v>
      </c>
      <c r="T289" s="27">
        <v>1.2</v>
      </c>
      <c r="U289" s="27"/>
      <c r="V289" s="57">
        <f t="shared" si="93"/>
        <v>0.82563636363636361</v>
      </c>
      <c r="W289" s="58">
        <f t="shared" si="94"/>
        <v>844.62599999999998</v>
      </c>
      <c r="X289" s="59">
        <f t="shared" si="96"/>
        <v>0.51189454545454549</v>
      </c>
      <c r="Y289" s="60">
        <f t="shared" si="95"/>
        <v>1053.5119999999999</v>
      </c>
      <c r="Z289" s="59">
        <f t="shared" si="97"/>
        <v>0.63849212121212118</v>
      </c>
    </row>
    <row r="290" spans="2:26" x14ac:dyDescent="0.2">
      <c r="B290" s="1" t="s">
        <v>30</v>
      </c>
      <c r="C290" s="2">
        <v>127887</v>
      </c>
      <c r="D290" s="2">
        <v>4125</v>
      </c>
      <c r="E290" s="2">
        <v>185</v>
      </c>
      <c r="F290" s="2">
        <v>10</v>
      </c>
      <c r="G290" s="2">
        <v>94</v>
      </c>
      <c r="H290" s="2">
        <v>356</v>
      </c>
      <c r="I290" s="2">
        <v>12</v>
      </c>
      <c r="J290" s="2">
        <v>97</v>
      </c>
      <c r="K290" s="2">
        <v>480</v>
      </c>
      <c r="L290" s="2">
        <v>31</v>
      </c>
      <c r="M290" s="2">
        <v>94</v>
      </c>
      <c r="N290" s="3">
        <v>173.97</v>
      </c>
      <c r="O290" s="3">
        <v>17.89</v>
      </c>
      <c r="P290" s="2">
        <v>35.9</v>
      </c>
      <c r="Q290" s="2">
        <v>5.0999999999999996</v>
      </c>
      <c r="R290" s="2"/>
      <c r="S290" s="27">
        <v>5.9</v>
      </c>
      <c r="T290" s="27">
        <v>1.2</v>
      </c>
      <c r="U290" s="27"/>
      <c r="V290" s="57">
        <f t="shared" si="93"/>
        <v>0.75</v>
      </c>
      <c r="W290" s="58">
        <f t="shared" si="94"/>
        <v>763.125</v>
      </c>
      <c r="X290" s="59">
        <f t="shared" si="96"/>
        <v>0.46250000000000002</v>
      </c>
      <c r="Y290" s="60">
        <f t="shared" si="95"/>
        <v>1468.5</v>
      </c>
      <c r="Z290" s="59">
        <f t="shared" si="97"/>
        <v>0.89</v>
      </c>
    </row>
    <row r="291" spans="2:26" x14ac:dyDescent="0.2">
      <c r="B291" s="1" t="s">
        <v>31</v>
      </c>
      <c r="C291" s="2">
        <v>122458</v>
      </c>
      <c r="D291" s="2">
        <v>3950</v>
      </c>
      <c r="E291" s="2">
        <v>159</v>
      </c>
      <c r="F291" s="2">
        <v>15</v>
      </c>
      <c r="G291" s="2">
        <v>90</v>
      </c>
      <c r="H291" s="2">
        <v>241</v>
      </c>
      <c r="I291" s="2">
        <v>16</v>
      </c>
      <c r="J291" s="2">
        <v>93</v>
      </c>
      <c r="K291" s="2">
        <v>477</v>
      </c>
      <c r="L291" s="2">
        <v>45</v>
      </c>
      <c r="M291" s="2">
        <v>91</v>
      </c>
      <c r="N291" s="3">
        <v>104.72</v>
      </c>
      <c r="O291" s="3">
        <v>18.98</v>
      </c>
      <c r="P291" s="2">
        <v>36</v>
      </c>
      <c r="Q291" s="2">
        <v>11.1</v>
      </c>
      <c r="R291" s="2"/>
      <c r="S291" s="27">
        <v>7.8</v>
      </c>
      <c r="T291" s="27">
        <v>1.4</v>
      </c>
      <c r="U291" s="27"/>
      <c r="V291" s="57">
        <f t="shared" si="93"/>
        <v>0.71818181818181814</v>
      </c>
      <c r="W291" s="58">
        <f t="shared" si="94"/>
        <v>628.04999999999995</v>
      </c>
      <c r="X291" s="59">
        <f t="shared" si="96"/>
        <v>0.38063636363636361</v>
      </c>
      <c r="Y291" s="60">
        <f t="shared" si="95"/>
        <v>951.95</v>
      </c>
      <c r="Z291" s="59">
        <f t="shared" si="97"/>
        <v>0.57693939393939397</v>
      </c>
    </row>
    <row r="292" spans="2:26" x14ac:dyDescent="0.2">
      <c r="B292" s="1" t="s">
        <v>32</v>
      </c>
      <c r="C292" s="2">
        <v>117572</v>
      </c>
      <c r="D292" s="2">
        <v>3919</v>
      </c>
      <c r="E292" s="2">
        <v>173</v>
      </c>
      <c r="F292" s="2">
        <v>17</v>
      </c>
      <c r="G292" s="2">
        <v>90</v>
      </c>
      <c r="H292" s="2">
        <v>230</v>
      </c>
      <c r="I292" s="2">
        <v>12</v>
      </c>
      <c r="J292" s="2">
        <v>95</v>
      </c>
      <c r="K292" s="2">
        <v>381</v>
      </c>
      <c r="L292" s="2">
        <v>34</v>
      </c>
      <c r="M292" s="2">
        <v>91</v>
      </c>
      <c r="N292" s="3">
        <v>147.4</v>
      </c>
      <c r="O292" s="3">
        <v>18.48</v>
      </c>
      <c r="P292" s="2">
        <v>43</v>
      </c>
      <c r="Q292" s="2">
        <v>9</v>
      </c>
      <c r="R292" s="2"/>
      <c r="S292" s="27">
        <v>6.2</v>
      </c>
      <c r="T292" s="27">
        <v>1.3</v>
      </c>
      <c r="U292" s="27"/>
      <c r="V292" s="57">
        <f t="shared" si="93"/>
        <v>0.71254545454545459</v>
      </c>
      <c r="W292" s="58">
        <f t="shared" si="94"/>
        <v>677.98699999999997</v>
      </c>
      <c r="X292" s="59">
        <f t="shared" si="96"/>
        <v>0.41090121212121211</v>
      </c>
      <c r="Y292" s="60">
        <f t="shared" si="95"/>
        <v>901.37</v>
      </c>
      <c r="Z292" s="59">
        <f t="shared" si="97"/>
        <v>0.54628484848484848</v>
      </c>
    </row>
    <row r="293" spans="2:26" x14ac:dyDescent="0.2">
      <c r="B293" s="1" t="s">
        <v>33</v>
      </c>
      <c r="C293" s="2">
        <v>122098</v>
      </c>
      <c r="D293" s="2">
        <v>3939</v>
      </c>
      <c r="E293" s="2">
        <v>271</v>
      </c>
      <c r="F293" s="2">
        <v>17</v>
      </c>
      <c r="G293" s="2">
        <v>94</v>
      </c>
      <c r="H293" s="2">
        <v>244</v>
      </c>
      <c r="I293" s="2">
        <v>7</v>
      </c>
      <c r="J293" s="2">
        <v>97</v>
      </c>
      <c r="K293" s="2">
        <v>506</v>
      </c>
      <c r="L293" s="2">
        <v>34</v>
      </c>
      <c r="M293" s="2">
        <v>93</v>
      </c>
      <c r="N293" s="3">
        <v>197.97</v>
      </c>
      <c r="O293" s="3">
        <v>17.82</v>
      </c>
      <c r="P293" s="2">
        <v>47</v>
      </c>
      <c r="Q293" s="2">
        <v>10</v>
      </c>
      <c r="R293" s="2"/>
      <c r="S293" s="27">
        <v>7.2</v>
      </c>
      <c r="T293" s="27">
        <v>1.1000000000000001</v>
      </c>
      <c r="U293" s="27"/>
      <c r="V293" s="57">
        <f t="shared" si="93"/>
        <v>0.71618181818181814</v>
      </c>
      <c r="W293" s="58">
        <f t="shared" si="94"/>
        <v>1067.4690000000001</v>
      </c>
      <c r="X293" s="59">
        <f t="shared" si="96"/>
        <v>0.64695090909090913</v>
      </c>
      <c r="Y293" s="60">
        <f t="shared" si="95"/>
        <v>961.11599999999999</v>
      </c>
      <c r="Z293" s="59">
        <f t="shared" si="97"/>
        <v>0.58249454545454549</v>
      </c>
    </row>
    <row r="294" spans="2:26" x14ac:dyDescent="0.2">
      <c r="B294" s="18" t="s">
        <v>34</v>
      </c>
      <c r="C294" s="2">
        <v>103713</v>
      </c>
      <c r="D294" s="2">
        <v>3457</v>
      </c>
      <c r="E294" s="2">
        <v>205</v>
      </c>
      <c r="F294" s="2">
        <v>17</v>
      </c>
      <c r="G294" s="2">
        <v>92</v>
      </c>
      <c r="H294" s="2">
        <v>338</v>
      </c>
      <c r="I294" s="2">
        <v>9</v>
      </c>
      <c r="J294" s="2">
        <v>97</v>
      </c>
      <c r="K294" s="2">
        <v>519</v>
      </c>
      <c r="L294" s="2">
        <v>37</v>
      </c>
      <c r="M294" s="2">
        <v>93</v>
      </c>
      <c r="N294" s="3">
        <v>101.41</v>
      </c>
      <c r="O294" s="3">
        <v>17.91</v>
      </c>
      <c r="P294" s="2">
        <v>40</v>
      </c>
      <c r="Q294" s="2">
        <v>6</v>
      </c>
      <c r="R294" s="2"/>
      <c r="S294" s="27">
        <v>5.7</v>
      </c>
      <c r="T294" s="27">
        <v>1.3</v>
      </c>
      <c r="U294" s="27"/>
      <c r="V294" s="57">
        <f t="shared" si="93"/>
        <v>0.62854545454545452</v>
      </c>
      <c r="W294" s="58">
        <f t="shared" si="94"/>
        <v>708.68499999999995</v>
      </c>
      <c r="X294" s="59">
        <f t="shared" si="96"/>
        <v>0.42950606060606056</v>
      </c>
      <c r="Y294" s="60">
        <f t="shared" si="95"/>
        <v>1168.4659999999999</v>
      </c>
      <c r="Z294" s="59">
        <f t="shared" si="97"/>
        <v>0.70816121212121208</v>
      </c>
    </row>
    <row r="295" spans="2:26" ht="13.5" thickBot="1" x14ac:dyDescent="0.25">
      <c r="B295" s="20" t="s">
        <v>35</v>
      </c>
      <c r="C295" s="2">
        <v>108514</v>
      </c>
      <c r="D295" s="2">
        <v>3500</v>
      </c>
      <c r="E295" s="2">
        <v>330</v>
      </c>
      <c r="F295" s="2">
        <v>12</v>
      </c>
      <c r="G295" s="2">
        <v>96</v>
      </c>
      <c r="H295" s="2">
        <v>364</v>
      </c>
      <c r="I295" s="2">
        <v>13</v>
      </c>
      <c r="J295" s="2">
        <v>96</v>
      </c>
      <c r="K295" s="2">
        <v>712</v>
      </c>
      <c r="L295" s="2">
        <v>35</v>
      </c>
      <c r="M295" s="2">
        <v>95</v>
      </c>
      <c r="N295" s="3">
        <v>160.44999999999999</v>
      </c>
      <c r="O295" s="3">
        <v>15.81</v>
      </c>
      <c r="P295" s="2">
        <v>71</v>
      </c>
      <c r="Q295" s="2">
        <v>7</v>
      </c>
      <c r="R295" s="2"/>
      <c r="S295" s="27">
        <v>8.9</v>
      </c>
      <c r="T295" s="27">
        <v>1.7</v>
      </c>
      <c r="U295" s="27"/>
      <c r="V295" s="57">
        <f t="shared" si="93"/>
        <v>0.63636363636363635</v>
      </c>
      <c r="W295" s="58">
        <f t="shared" si="94"/>
        <v>1155</v>
      </c>
      <c r="X295" s="59">
        <f t="shared" si="96"/>
        <v>0.7</v>
      </c>
      <c r="Y295" s="60">
        <f t="shared" si="95"/>
        <v>1274</v>
      </c>
      <c r="Z295" s="59">
        <f t="shared" si="97"/>
        <v>0.7721212121212121</v>
      </c>
    </row>
    <row r="296" spans="2:26" ht="13.5" thickTop="1" x14ac:dyDescent="0.2">
      <c r="B296" s="19" t="s">
        <v>92</v>
      </c>
      <c r="C296" s="26">
        <f>SUM(C284:C295)</f>
        <v>1617516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>
        <f>SUM(N284:N295)</f>
        <v>1863.4700000000003</v>
      </c>
      <c r="O296" s="5"/>
      <c r="P296" s="5"/>
      <c r="Q296" s="5"/>
      <c r="R296" s="5"/>
      <c r="S296" s="5"/>
      <c r="T296" s="5"/>
      <c r="U296" s="5"/>
      <c r="V296" s="61"/>
      <c r="W296" s="62"/>
      <c r="X296" s="63"/>
      <c r="Y296" s="64"/>
      <c r="Z296" s="63"/>
    </row>
    <row r="297" spans="2:26" ht="13.5" thickBot="1" x14ac:dyDescent="0.25">
      <c r="B297" s="6" t="s">
        <v>93</v>
      </c>
      <c r="C297" s="7">
        <f>AVERAGE(C284:C295)</f>
        <v>134793</v>
      </c>
      <c r="D297" s="7">
        <f t="shared" ref="D297:O297" si="98">AVERAGE(D284:D295)</f>
        <v>4427.833333333333</v>
      </c>
      <c r="E297" s="7">
        <f t="shared" si="98"/>
        <v>199.08333333333334</v>
      </c>
      <c r="F297" s="7">
        <f>AVERAGE(F284:F295)</f>
        <v>14.5</v>
      </c>
      <c r="G297" s="7">
        <f>AVERAGE(G284:G295)</f>
        <v>92.083333333333329</v>
      </c>
      <c r="H297" s="7">
        <f>AVERAGE(H284:H295)</f>
        <v>268.58333333333331</v>
      </c>
      <c r="I297" s="7">
        <f>AVERAGE(I284:I295)</f>
        <v>10.833333333333334</v>
      </c>
      <c r="J297" s="7">
        <f>AVERAGE(J284:J295)</f>
        <v>95.583333333333329</v>
      </c>
      <c r="K297" s="7">
        <f t="shared" si="98"/>
        <v>482.08333333333331</v>
      </c>
      <c r="L297" s="7">
        <f>AVERAGE(L284:L295)</f>
        <v>38.5</v>
      </c>
      <c r="M297" s="7">
        <f>AVERAGE(M284:M295)</f>
        <v>92.666666666666671</v>
      </c>
      <c r="N297" s="7">
        <f t="shared" si="98"/>
        <v>155.28916666666669</v>
      </c>
      <c r="O297" s="7">
        <f t="shared" si="98"/>
        <v>17.301666666666666</v>
      </c>
      <c r="P297" s="7">
        <f t="shared" ref="P297:Q297" si="99">AVERAGE(P284:P295)</f>
        <v>45.541666666666664</v>
      </c>
      <c r="Q297" s="7">
        <f t="shared" si="99"/>
        <v>7.916666666666667</v>
      </c>
      <c r="R297" s="7"/>
      <c r="S297" s="21">
        <f t="shared" ref="S297:T297" si="100">AVERAGE(S284:S295)</f>
        <v>6.1416666666666666</v>
      </c>
      <c r="T297" s="21">
        <f t="shared" si="100"/>
        <v>1.1916666666666667</v>
      </c>
      <c r="U297" s="21"/>
      <c r="V297" s="65">
        <f>D297/$D$2</f>
        <v>0.80506060606060603</v>
      </c>
      <c r="W297" s="66">
        <f>(D297*E297)/1000</f>
        <v>881.50781944444441</v>
      </c>
      <c r="X297" s="67">
        <f t="shared" si="96"/>
        <v>0.53424716329966326</v>
      </c>
      <c r="Y297" s="68">
        <f>(D297*H297)/1000</f>
        <v>1189.242236111111</v>
      </c>
      <c r="Z297" s="67">
        <f t="shared" si="97"/>
        <v>0.72075287037037028</v>
      </c>
    </row>
    <row r="298" spans="2:26" ht="13.5" thickTop="1" x14ac:dyDescent="0.2"/>
    <row r="300" spans="2:26" ht="13.5" thickBot="1" x14ac:dyDescent="0.25"/>
    <row r="301" spans="2:26" ht="13.5" thickTop="1" x14ac:dyDescent="0.2">
      <c r="B301" s="15" t="s">
        <v>6</v>
      </c>
      <c r="C301" s="16" t="s">
        <v>7</v>
      </c>
      <c r="D301" s="16" t="s">
        <v>7</v>
      </c>
      <c r="E301" s="16" t="s">
        <v>8</v>
      </c>
      <c r="F301" s="16" t="s">
        <v>9</v>
      </c>
      <c r="G301" s="23" t="s">
        <v>3</v>
      </c>
      <c r="H301" s="16" t="s">
        <v>10</v>
      </c>
      <c r="I301" s="16" t="s">
        <v>11</v>
      </c>
      <c r="J301" s="23" t="s">
        <v>4</v>
      </c>
      <c r="K301" s="16" t="s">
        <v>12</v>
      </c>
      <c r="L301" s="16" t="s">
        <v>13</v>
      </c>
      <c r="M301" s="23" t="s">
        <v>14</v>
      </c>
      <c r="N301" s="16" t="s">
        <v>15</v>
      </c>
      <c r="O301" s="17" t="s">
        <v>16</v>
      </c>
      <c r="P301" s="16" t="s">
        <v>75</v>
      </c>
      <c r="Q301" s="16" t="s">
        <v>76</v>
      </c>
      <c r="R301" s="16"/>
      <c r="S301" s="16" t="s">
        <v>83</v>
      </c>
      <c r="T301" s="16" t="s">
        <v>84</v>
      </c>
      <c r="U301" s="16"/>
      <c r="V301" s="49" t="s">
        <v>44</v>
      </c>
      <c r="W301" s="50" t="s">
        <v>45</v>
      </c>
      <c r="X301" s="51" t="s">
        <v>46</v>
      </c>
      <c r="Y301" s="52" t="s">
        <v>44</v>
      </c>
      <c r="Z301" s="51" t="s">
        <v>44</v>
      </c>
    </row>
    <row r="302" spans="2:26" ht="13.5" thickBot="1" x14ac:dyDescent="0.25">
      <c r="B302" s="11" t="s">
        <v>94</v>
      </c>
      <c r="C302" s="12" t="s">
        <v>17</v>
      </c>
      <c r="D302" s="13" t="s">
        <v>18</v>
      </c>
      <c r="E302" s="12" t="s">
        <v>19</v>
      </c>
      <c r="F302" s="12" t="s">
        <v>19</v>
      </c>
      <c r="G302" s="24" t="s">
        <v>20</v>
      </c>
      <c r="H302" s="12" t="s">
        <v>19</v>
      </c>
      <c r="I302" s="12" t="s">
        <v>19</v>
      </c>
      <c r="J302" s="24" t="s">
        <v>20</v>
      </c>
      <c r="K302" s="12" t="s">
        <v>19</v>
      </c>
      <c r="L302" s="12" t="s">
        <v>19</v>
      </c>
      <c r="M302" s="24" t="s">
        <v>20</v>
      </c>
      <c r="N302" s="12" t="s">
        <v>21</v>
      </c>
      <c r="O302" s="14" t="s">
        <v>22</v>
      </c>
      <c r="P302" s="12"/>
      <c r="Q302" s="12"/>
      <c r="R302" s="12"/>
      <c r="S302" s="12"/>
      <c r="T302" s="12"/>
      <c r="U302" s="12"/>
      <c r="V302" s="53" t="s">
        <v>7</v>
      </c>
      <c r="W302" s="54" t="s">
        <v>48</v>
      </c>
      <c r="X302" s="55" t="s">
        <v>49</v>
      </c>
      <c r="Y302" s="56" t="s">
        <v>50</v>
      </c>
      <c r="Z302" s="55" t="s">
        <v>51</v>
      </c>
    </row>
    <row r="303" spans="2:26" ht="13.5" thickTop="1" x14ac:dyDescent="0.2">
      <c r="B303" s="1" t="s">
        <v>24</v>
      </c>
      <c r="C303" s="2">
        <v>108737</v>
      </c>
      <c r="D303" s="2">
        <v>3508</v>
      </c>
      <c r="E303" s="2">
        <v>233</v>
      </c>
      <c r="F303" s="2">
        <v>13</v>
      </c>
      <c r="G303" s="2">
        <v>94</v>
      </c>
      <c r="H303" s="2">
        <v>308</v>
      </c>
      <c r="I303" s="2">
        <v>7</v>
      </c>
      <c r="J303" s="2">
        <v>98</v>
      </c>
      <c r="K303" s="2">
        <v>600</v>
      </c>
      <c r="L303" s="2">
        <v>37</v>
      </c>
      <c r="M303" s="2">
        <v>94</v>
      </c>
      <c r="N303" s="4">
        <v>195.19</v>
      </c>
      <c r="O303" s="3">
        <v>16.190000000000001</v>
      </c>
      <c r="P303" s="2">
        <v>55.1</v>
      </c>
      <c r="Q303" s="2">
        <v>10.5</v>
      </c>
      <c r="R303" s="2"/>
      <c r="S303" s="27">
        <v>7.1</v>
      </c>
      <c r="T303" s="27">
        <v>1.2</v>
      </c>
      <c r="U303" s="27"/>
      <c r="V303" s="57">
        <f t="shared" ref="V303:V314" si="101">D303/$D$2</f>
        <v>0.63781818181818184</v>
      </c>
      <c r="W303" s="58">
        <f t="shared" ref="W303:W314" si="102">(D303*E303)/1000</f>
        <v>817.36400000000003</v>
      </c>
      <c r="X303" s="59">
        <f>(W303)/$F$3</f>
        <v>0.49537212121212121</v>
      </c>
      <c r="Y303" s="60">
        <f t="shared" ref="Y303:Y314" si="103">(D303*H303)/1000</f>
        <v>1080.4639999999999</v>
      </c>
      <c r="Z303" s="59">
        <f>(Y303)/$H$3</f>
        <v>0.65482666666666667</v>
      </c>
    </row>
    <row r="304" spans="2:26" x14ac:dyDescent="0.2">
      <c r="B304" s="1" t="s">
        <v>25</v>
      </c>
      <c r="C304" s="2">
        <v>95230</v>
      </c>
      <c r="D304" s="2">
        <v>3284</v>
      </c>
      <c r="E304" s="2">
        <v>357</v>
      </c>
      <c r="F304" s="2">
        <v>16</v>
      </c>
      <c r="G304" s="2">
        <v>95</v>
      </c>
      <c r="H304" s="2">
        <v>359</v>
      </c>
      <c r="I304" s="2">
        <v>10</v>
      </c>
      <c r="J304" s="2">
        <v>97</v>
      </c>
      <c r="K304" s="2">
        <v>621</v>
      </c>
      <c r="L304" s="2">
        <v>41</v>
      </c>
      <c r="M304" s="2">
        <v>93</v>
      </c>
      <c r="N304" s="3">
        <v>167.18</v>
      </c>
      <c r="O304" s="3">
        <v>16.649999999999999</v>
      </c>
      <c r="P304" s="2">
        <v>52</v>
      </c>
      <c r="Q304" s="2">
        <v>5.9</v>
      </c>
      <c r="R304" s="2"/>
      <c r="S304" s="27">
        <v>7.5</v>
      </c>
      <c r="T304" s="27">
        <v>1.2</v>
      </c>
      <c r="U304" s="27"/>
      <c r="V304" s="57">
        <f t="shared" si="101"/>
        <v>0.59709090909090912</v>
      </c>
      <c r="W304" s="58">
        <f t="shared" si="102"/>
        <v>1172.3879999999999</v>
      </c>
      <c r="X304" s="59">
        <f t="shared" ref="X304:X316" si="104">(W304)/$F$3</f>
        <v>0.71053818181818174</v>
      </c>
      <c r="Y304" s="60">
        <f t="shared" si="103"/>
        <v>1178.9559999999999</v>
      </c>
      <c r="Z304" s="59">
        <f t="shared" ref="Z304:Z316" si="105">(Y304)/$H$3</f>
        <v>0.71451878787878786</v>
      </c>
    </row>
    <row r="305" spans="2:26" x14ac:dyDescent="0.2">
      <c r="B305" s="1" t="s">
        <v>26</v>
      </c>
      <c r="C305" s="2">
        <v>103272</v>
      </c>
      <c r="D305" s="2">
        <v>3331</v>
      </c>
      <c r="E305" s="2">
        <v>271</v>
      </c>
      <c r="F305" s="2">
        <v>15</v>
      </c>
      <c r="G305" s="2">
        <v>94</v>
      </c>
      <c r="H305" s="2">
        <v>327</v>
      </c>
      <c r="I305" s="2">
        <v>9</v>
      </c>
      <c r="J305" s="2">
        <v>97</v>
      </c>
      <c r="K305" s="2">
        <v>576</v>
      </c>
      <c r="L305" s="2">
        <v>37</v>
      </c>
      <c r="M305" s="2">
        <v>94</v>
      </c>
      <c r="N305" s="3">
        <v>201.5</v>
      </c>
      <c r="O305" s="3">
        <v>16.75</v>
      </c>
      <c r="P305" s="2">
        <v>49.2</v>
      </c>
      <c r="Q305" s="2">
        <v>5.3</v>
      </c>
      <c r="R305" s="2"/>
      <c r="S305" s="27">
        <v>7</v>
      </c>
      <c r="T305" s="27">
        <v>1.6</v>
      </c>
      <c r="U305" s="27"/>
      <c r="V305" s="57">
        <f t="shared" si="101"/>
        <v>0.60563636363636364</v>
      </c>
      <c r="W305" s="58">
        <f t="shared" si="102"/>
        <v>902.70100000000002</v>
      </c>
      <c r="X305" s="59">
        <f t="shared" si="104"/>
        <v>0.54709151515151522</v>
      </c>
      <c r="Y305" s="60">
        <f t="shared" si="103"/>
        <v>1089.2370000000001</v>
      </c>
      <c r="Z305" s="59">
        <f t="shared" si="105"/>
        <v>0.66014363636363638</v>
      </c>
    </row>
    <row r="306" spans="2:26" x14ac:dyDescent="0.2">
      <c r="B306" s="1" t="s">
        <v>27</v>
      </c>
      <c r="C306" s="2">
        <v>121276</v>
      </c>
      <c r="D306" s="2">
        <v>4043</v>
      </c>
      <c r="E306" s="2">
        <v>203</v>
      </c>
      <c r="F306" s="2">
        <v>12</v>
      </c>
      <c r="G306" s="2">
        <v>94</v>
      </c>
      <c r="H306" s="2">
        <v>239</v>
      </c>
      <c r="I306" s="2">
        <v>10</v>
      </c>
      <c r="J306" s="2">
        <v>96</v>
      </c>
      <c r="K306" s="2">
        <v>459</v>
      </c>
      <c r="L306" s="2">
        <v>30</v>
      </c>
      <c r="M306" s="2">
        <v>93</v>
      </c>
      <c r="N306" s="3">
        <v>154.72</v>
      </c>
      <c r="O306" s="3">
        <v>17.12</v>
      </c>
      <c r="P306" s="2">
        <v>76.5</v>
      </c>
      <c r="Q306" s="2">
        <v>8</v>
      </c>
      <c r="R306" s="2"/>
      <c r="S306" s="27">
        <v>7</v>
      </c>
      <c r="T306" s="27">
        <v>2</v>
      </c>
      <c r="U306" s="27"/>
      <c r="V306" s="57">
        <f t="shared" si="101"/>
        <v>0.73509090909090913</v>
      </c>
      <c r="W306" s="58">
        <f t="shared" si="102"/>
        <v>820.72900000000004</v>
      </c>
      <c r="X306" s="59">
        <f t="shared" si="104"/>
        <v>0.49741151515151516</v>
      </c>
      <c r="Y306" s="60">
        <f t="shared" si="103"/>
        <v>966.27700000000004</v>
      </c>
      <c r="Z306" s="59">
        <f t="shared" si="105"/>
        <v>0.58562242424242428</v>
      </c>
    </row>
    <row r="307" spans="2:26" x14ac:dyDescent="0.2">
      <c r="B307" s="1" t="s">
        <v>28</v>
      </c>
      <c r="C307" s="2">
        <v>130111</v>
      </c>
      <c r="D307" s="2">
        <v>4197</v>
      </c>
      <c r="E307" s="2">
        <v>194</v>
      </c>
      <c r="F307" s="2">
        <v>11</v>
      </c>
      <c r="G307" s="2">
        <v>94</v>
      </c>
      <c r="H307" s="2">
        <v>232</v>
      </c>
      <c r="I307" s="2">
        <v>13</v>
      </c>
      <c r="J307" s="2">
        <v>94</v>
      </c>
      <c r="K307" s="2">
        <v>438</v>
      </c>
      <c r="L307" s="2">
        <v>27</v>
      </c>
      <c r="M307" s="2">
        <v>94</v>
      </c>
      <c r="N307" s="3">
        <v>197.85</v>
      </c>
      <c r="O307" s="3">
        <v>16.829999999999998</v>
      </c>
      <c r="P307" s="2">
        <v>45.2</v>
      </c>
      <c r="Q307" s="2">
        <v>7.4</v>
      </c>
      <c r="R307" s="2"/>
      <c r="S307" s="27">
        <v>7</v>
      </c>
      <c r="T307" s="27">
        <v>1.7</v>
      </c>
      <c r="U307" s="27"/>
      <c r="V307" s="57">
        <f t="shared" si="101"/>
        <v>0.76309090909090904</v>
      </c>
      <c r="W307" s="58">
        <f t="shared" si="102"/>
        <v>814.21799999999996</v>
      </c>
      <c r="X307" s="59">
        <f t="shared" si="104"/>
        <v>0.49346545454545454</v>
      </c>
      <c r="Y307" s="60">
        <f t="shared" si="103"/>
        <v>973.70399999999995</v>
      </c>
      <c r="Z307" s="59">
        <f t="shared" si="105"/>
        <v>0.59012363636363629</v>
      </c>
    </row>
    <row r="308" spans="2:26" x14ac:dyDescent="0.2">
      <c r="B308" s="1" t="s">
        <v>29</v>
      </c>
      <c r="C308" s="2">
        <v>115474</v>
      </c>
      <c r="D308" s="2">
        <v>3849</v>
      </c>
      <c r="E308" s="2">
        <v>248</v>
      </c>
      <c r="F308" s="2">
        <v>12</v>
      </c>
      <c r="G308" s="2">
        <v>95</v>
      </c>
      <c r="H308" s="2">
        <v>291</v>
      </c>
      <c r="I308" s="2">
        <v>11</v>
      </c>
      <c r="J308" s="2">
        <v>96</v>
      </c>
      <c r="K308" s="2">
        <v>533</v>
      </c>
      <c r="L308" s="2">
        <v>32</v>
      </c>
      <c r="M308" s="2">
        <v>94</v>
      </c>
      <c r="N308" s="3">
        <v>223.88</v>
      </c>
      <c r="O308" s="3">
        <v>16.920000000000002</v>
      </c>
      <c r="P308" s="2">
        <v>38.700000000000003</v>
      </c>
      <c r="Q308" s="2">
        <v>6.7</v>
      </c>
      <c r="R308" s="2"/>
      <c r="S308" s="27">
        <v>6.3</v>
      </c>
      <c r="T308" s="27">
        <v>1.7</v>
      </c>
      <c r="U308" s="27"/>
      <c r="V308" s="57">
        <f t="shared" si="101"/>
        <v>0.69981818181818178</v>
      </c>
      <c r="W308" s="58">
        <f t="shared" si="102"/>
        <v>954.55200000000002</v>
      </c>
      <c r="X308" s="59">
        <f t="shared" si="104"/>
        <v>0.57851636363636361</v>
      </c>
      <c r="Y308" s="60">
        <f t="shared" si="103"/>
        <v>1120.059</v>
      </c>
      <c r="Z308" s="59">
        <f t="shared" si="105"/>
        <v>0.6788236363636363</v>
      </c>
    </row>
    <row r="309" spans="2:26" x14ac:dyDescent="0.2">
      <c r="B309" s="1" t="s">
        <v>30</v>
      </c>
      <c r="C309" s="2">
        <v>99896</v>
      </c>
      <c r="D309" s="2">
        <v>3222</v>
      </c>
      <c r="E309" s="2">
        <v>233</v>
      </c>
      <c r="F309" s="2">
        <v>13</v>
      </c>
      <c r="G309" s="2">
        <v>94</v>
      </c>
      <c r="H309" s="2">
        <v>270</v>
      </c>
      <c r="I309" s="2">
        <v>12</v>
      </c>
      <c r="J309" s="2">
        <v>96</v>
      </c>
      <c r="K309" s="2">
        <v>510</v>
      </c>
      <c r="L309" s="2">
        <v>33</v>
      </c>
      <c r="M309" s="2">
        <v>94</v>
      </c>
      <c r="N309" s="3">
        <v>140</v>
      </c>
      <c r="O309" s="3">
        <v>18</v>
      </c>
      <c r="P309" s="2">
        <v>38</v>
      </c>
      <c r="Q309" s="2">
        <v>7.7</v>
      </c>
      <c r="R309" s="2"/>
      <c r="S309" s="27">
        <v>6.6</v>
      </c>
      <c r="T309" s="27">
        <v>1.5</v>
      </c>
      <c r="U309" s="27"/>
      <c r="V309" s="57">
        <f t="shared" si="101"/>
        <v>0.58581818181818179</v>
      </c>
      <c r="W309" s="58">
        <f t="shared" si="102"/>
        <v>750.726</v>
      </c>
      <c r="X309" s="59">
        <f t="shared" si="104"/>
        <v>0.45498545454545453</v>
      </c>
      <c r="Y309" s="60">
        <f t="shared" si="103"/>
        <v>869.94</v>
      </c>
      <c r="Z309" s="59">
        <f t="shared" si="105"/>
        <v>0.52723636363636361</v>
      </c>
    </row>
    <row r="310" spans="2:26" x14ac:dyDescent="0.2">
      <c r="B310" s="1" t="s">
        <v>31</v>
      </c>
      <c r="C310" s="2">
        <v>112649</v>
      </c>
      <c r="D310" s="2">
        <v>3634</v>
      </c>
      <c r="E310" s="2">
        <v>271</v>
      </c>
      <c r="F310" s="2">
        <v>12</v>
      </c>
      <c r="G310" s="2">
        <v>96</v>
      </c>
      <c r="H310" s="2">
        <v>292</v>
      </c>
      <c r="I310" s="2">
        <v>10</v>
      </c>
      <c r="J310" s="2">
        <v>96</v>
      </c>
      <c r="K310" s="2">
        <v>582</v>
      </c>
      <c r="L310" s="2">
        <v>37</v>
      </c>
      <c r="M310" s="2">
        <v>94</v>
      </c>
      <c r="N310" s="3">
        <v>142</v>
      </c>
      <c r="O310" s="3">
        <v>17.100000000000001</v>
      </c>
      <c r="P310" s="2">
        <v>44</v>
      </c>
      <c r="Q310" s="2">
        <v>9</v>
      </c>
      <c r="R310" s="2"/>
      <c r="S310" s="27">
        <v>6.4</v>
      </c>
      <c r="T310" s="27">
        <v>1.2</v>
      </c>
      <c r="U310" s="27"/>
      <c r="V310" s="57">
        <f t="shared" si="101"/>
        <v>0.66072727272727272</v>
      </c>
      <c r="W310" s="58">
        <f t="shared" si="102"/>
        <v>984.81399999999996</v>
      </c>
      <c r="X310" s="59">
        <f t="shared" si="104"/>
        <v>0.59685696969696966</v>
      </c>
      <c r="Y310" s="60">
        <f t="shared" si="103"/>
        <v>1061.1279999999999</v>
      </c>
      <c r="Z310" s="59">
        <f t="shared" si="105"/>
        <v>0.64310787878787878</v>
      </c>
    </row>
    <row r="311" spans="2:26" x14ac:dyDescent="0.2">
      <c r="B311" s="1" t="s">
        <v>32</v>
      </c>
      <c r="C311" s="2">
        <v>111947</v>
      </c>
      <c r="D311" s="2">
        <v>3732</v>
      </c>
      <c r="E311" s="2">
        <v>158</v>
      </c>
      <c r="F311" s="2">
        <v>10</v>
      </c>
      <c r="G311" s="2">
        <v>94</v>
      </c>
      <c r="H311" s="2">
        <v>236</v>
      </c>
      <c r="I311" s="2">
        <v>12</v>
      </c>
      <c r="J311" s="2">
        <v>95</v>
      </c>
      <c r="K311" s="2">
        <v>391</v>
      </c>
      <c r="L311" s="2">
        <v>28</v>
      </c>
      <c r="M311" s="2">
        <v>93</v>
      </c>
      <c r="N311" s="3">
        <v>151.56</v>
      </c>
      <c r="O311" s="3">
        <v>17.22</v>
      </c>
      <c r="P311" s="2">
        <v>40.700000000000003</v>
      </c>
      <c r="Q311" s="2">
        <v>7.7</v>
      </c>
      <c r="R311" s="2"/>
      <c r="S311" s="27">
        <v>7.2</v>
      </c>
      <c r="T311" s="27">
        <v>1.6</v>
      </c>
      <c r="U311" s="27"/>
      <c r="V311" s="57">
        <f t="shared" si="101"/>
        <v>0.67854545454545456</v>
      </c>
      <c r="W311" s="58">
        <f t="shared" si="102"/>
        <v>589.65599999999995</v>
      </c>
      <c r="X311" s="59">
        <f t="shared" si="104"/>
        <v>0.3573672727272727</v>
      </c>
      <c r="Y311" s="60">
        <f t="shared" si="103"/>
        <v>880.75199999999995</v>
      </c>
      <c r="Z311" s="59">
        <f t="shared" si="105"/>
        <v>0.53378909090909088</v>
      </c>
    </row>
    <row r="312" spans="2:26" x14ac:dyDescent="0.2">
      <c r="B312" s="1" t="s">
        <v>33</v>
      </c>
      <c r="C312" s="2">
        <v>109174</v>
      </c>
      <c r="D312" s="2">
        <v>3522</v>
      </c>
      <c r="E312" s="2">
        <v>313</v>
      </c>
      <c r="F312" s="2">
        <v>10</v>
      </c>
      <c r="G312" s="2">
        <v>97</v>
      </c>
      <c r="H312" s="2">
        <v>353</v>
      </c>
      <c r="I312" s="2">
        <v>10</v>
      </c>
      <c r="J312" s="2">
        <v>97</v>
      </c>
      <c r="K312" s="2">
        <v>708</v>
      </c>
      <c r="L312" s="2">
        <v>31</v>
      </c>
      <c r="M312" s="2">
        <v>96</v>
      </c>
      <c r="N312" s="3">
        <v>151.33000000000001</v>
      </c>
      <c r="O312" s="3">
        <v>17.579999999999998</v>
      </c>
      <c r="P312" s="2">
        <v>61</v>
      </c>
      <c r="Q312" s="2">
        <v>7</v>
      </c>
      <c r="R312" s="2"/>
      <c r="S312" s="27">
        <v>11.1</v>
      </c>
      <c r="T312" s="27">
        <v>1.4</v>
      </c>
      <c r="U312" s="27"/>
      <c r="V312" s="57">
        <f t="shared" si="101"/>
        <v>0.64036363636363636</v>
      </c>
      <c r="W312" s="58">
        <f t="shared" si="102"/>
        <v>1102.386</v>
      </c>
      <c r="X312" s="59">
        <f t="shared" si="104"/>
        <v>0.6681127272727273</v>
      </c>
      <c r="Y312" s="60">
        <f t="shared" si="103"/>
        <v>1243.2660000000001</v>
      </c>
      <c r="Z312" s="59">
        <f t="shared" si="105"/>
        <v>0.75349454545454553</v>
      </c>
    </row>
    <row r="313" spans="2:26" x14ac:dyDescent="0.2">
      <c r="B313" s="18" t="s">
        <v>34</v>
      </c>
      <c r="C313" s="2">
        <v>103927</v>
      </c>
      <c r="D313" s="2">
        <v>3464</v>
      </c>
      <c r="E313" s="2">
        <v>221</v>
      </c>
      <c r="F313" s="2">
        <v>12</v>
      </c>
      <c r="G313" s="2">
        <v>94</v>
      </c>
      <c r="H313" s="2">
        <v>319</v>
      </c>
      <c r="I313" s="2">
        <v>6</v>
      </c>
      <c r="J313" s="2">
        <v>98</v>
      </c>
      <c r="K313" s="2">
        <v>574</v>
      </c>
      <c r="L313" s="2">
        <v>32</v>
      </c>
      <c r="M313" s="2">
        <v>94</v>
      </c>
      <c r="N313" s="3">
        <v>182.66</v>
      </c>
      <c r="O313" s="3">
        <v>17.010000000000002</v>
      </c>
      <c r="P313" s="2">
        <v>55</v>
      </c>
      <c r="Q313" s="2">
        <v>6.9</v>
      </c>
      <c r="R313" s="2"/>
      <c r="S313" s="27">
        <v>7.4</v>
      </c>
      <c r="T313" s="27">
        <v>1.6</v>
      </c>
      <c r="U313" s="27"/>
      <c r="V313" s="57">
        <f t="shared" si="101"/>
        <v>0.62981818181818183</v>
      </c>
      <c r="W313" s="58">
        <f t="shared" si="102"/>
        <v>765.54399999999998</v>
      </c>
      <c r="X313" s="59">
        <f t="shared" si="104"/>
        <v>0.4639660606060606</v>
      </c>
      <c r="Y313" s="60">
        <f t="shared" si="103"/>
        <v>1105.0160000000001</v>
      </c>
      <c r="Z313" s="59">
        <f t="shared" si="105"/>
        <v>0.66970666666666667</v>
      </c>
    </row>
    <row r="314" spans="2:26" ht="13.5" thickBot="1" x14ac:dyDescent="0.25">
      <c r="B314" s="20" t="s">
        <v>35</v>
      </c>
      <c r="C314" s="2">
        <v>125744</v>
      </c>
      <c r="D314" s="2">
        <v>4057</v>
      </c>
      <c r="E314" s="2">
        <v>217</v>
      </c>
      <c r="F314" s="2">
        <v>10</v>
      </c>
      <c r="G314" s="2">
        <v>96</v>
      </c>
      <c r="H314" s="2">
        <v>346</v>
      </c>
      <c r="I314" s="2">
        <v>12</v>
      </c>
      <c r="J314" s="2">
        <v>97</v>
      </c>
      <c r="K314" s="2">
        <v>616</v>
      </c>
      <c r="L314" s="2">
        <v>31</v>
      </c>
      <c r="M314" s="2">
        <v>95</v>
      </c>
      <c r="N314" s="3">
        <v>133.85</v>
      </c>
      <c r="O314" s="3">
        <v>17.48</v>
      </c>
      <c r="P314" s="2">
        <v>59</v>
      </c>
      <c r="Q314" s="2">
        <v>5.6</v>
      </c>
      <c r="R314" s="2"/>
      <c r="S314" s="27">
        <v>7.4</v>
      </c>
      <c r="T314" s="27">
        <v>1</v>
      </c>
      <c r="U314" s="27"/>
      <c r="V314" s="57">
        <f t="shared" si="101"/>
        <v>0.73763636363636365</v>
      </c>
      <c r="W314" s="58">
        <f t="shared" si="102"/>
        <v>880.36900000000003</v>
      </c>
      <c r="X314" s="59">
        <f t="shared" si="104"/>
        <v>0.53355696969696975</v>
      </c>
      <c r="Y314" s="60">
        <f t="shared" si="103"/>
        <v>1403.722</v>
      </c>
      <c r="Z314" s="59">
        <f t="shared" si="105"/>
        <v>0.85074060606060609</v>
      </c>
    </row>
    <row r="315" spans="2:26" ht="13.5" thickTop="1" x14ac:dyDescent="0.2">
      <c r="B315" s="19" t="s">
        <v>95</v>
      </c>
      <c r="C315" s="26">
        <f>SUM(C303:C314)</f>
        <v>1337437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>
        <f>SUM(N303:N314)</f>
        <v>2041.72</v>
      </c>
      <c r="O315" s="5"/>
      <c r="P315" s="5"/>
      <c r="Q315" s="5"/>
      <c r="R315" s="5"/>
      <c r="S315" s="5"/>
      <c r="T315" s="5"/>
      <c r="U315" s="5"/>
      <c r="V315" s="61"/>
      <c r="W315" s="62"/>
      <c r="X315" s="63"/>
      <c r="Y315" s="64"/>
      <c r="Z315" s="63"/>
    </row>
    <row r="316" spans="2:26" ht="13.5" thickBot="1" x14ac:dyDescent="0.25">
      <c r="B316" s="6" t="s">
        <v>96</v>
      </c>
      <c r="C316" s="7">
        <f>AVERAGE(C303:C314)</f>
        <v>111453.08333333333</v>
      </c>
      <c r="D316" s="7">
        <f t="shared" ref="D316:O316" si="106">AVERAGE(D303:D314)</f>
        <v>3653.5833333333335</v>
      </c>
      <c r="E316" s="7">
        <f t="shared" si="106"/>
        <v>243.25</v>
      </c>
      <c r="F316" s="7">
        <f>AVERAGE(F303:F314)</f>
        <v>12.166666666666666</v>
      </c>
      <c r="G316" s="7">
        <f>AVERAGE(G303:G314)</f>
        <v>94.75</v>
      </c>
      <c r="H316" s="7">
        <f>AVERAGE(H303:H314)</f>
        <v>297.66666666666669</v>
      </c>
      <c r="I316" s="7">
        <f>AVERAGE(I303:I314)</f>
        <v>10.166666666666666</v>
      </c>
      <c r="J316" s="7">
        <f>AVERAGE(J303:J314)</f>
        <v>96.416666666666671</v>
      </c>
      <c r="K316" s="7">
        <f t="shared" si="106"/>
        <v>550.66666666666663</v>
      </c>
      <c r="L316" s="7">
        <f>AVERAGE(L303:L314)</f>
        <v>33</v>
      </c>
      <c r="M316" s="7">
        <f>AVERAGE(M303:M314)</f>
        <v>94</v>
      </c>
      <c r="N316" s="7">
        <f t="shared" si="106"/>
        <v>170.14333333333335</v>
      </c>
      <c r="O316" s="7">
        <f t="shared" si="106"/>
        <v>17.070833333333333</v>
      </c>
      <c r="P316" s="7">
        <f t="shared" ref="P316:Q316" si="107">AVERAGE(P303:P314)</f>
        <v>51.199999999999996</v>
      </c>
      <c r="Q316" s="7">
        <f t="shared" si="107"/>
        <v>7.3083333333333336</v>
      </c>
      <c r="R316" s="7"/>
      <c r="S316" s="21">
        <f t="shared" ref="S316:T316" si="108">AVERAGE(S303:S314)</f>
        <v>7.3333333333333348</v>
      </c>
      <c r="T316" s="21">
        <f t="shared" si="108"/>
        <v>1.4749999999999999</v>
      </c>
      <c r="U316" s="21"/>
      <c r="V316" s="65">
        <f>D316/$D$2</f>
        <v>0.66428787878787876</v>
      </c>
      <c r="W316" s="66">
        <f>(D316*E316)/1000</f>
        <v>888.7341458333334</v>
      </c>
      <c r="X316" s="67">
        <f t="shared" si="104"/>
        <v>0.53862675505050506</v>
      </c>
      <c r="Y316" s="68">
        <f>(D316*H316)/1000</f>
        <v>1087.5499722222223</v>
      </c>
      <c r="Z316" s="67">
        <f t="shared" si="105"/>
        <v>0.65912119528619539</v>
      </c>
    </row>
    <row r="317" spans="2:26" ht="13.5" thickTop="1" x14ac:dyDescent="0.2"/>
    <row r="318" spans="2:26" ht="13.5" thickBot="1" x14ac:dyDescent="0.25"/>
    <row r="319" spans="2:26" ht="13.5" thickTop="1" x14ac:dyDescent="0.2">
      <c r="B319" s="15" t="s">
        <v>6</v>
      </c>
      <c r="C319" s="16" t="s">
        <v>7</v>
      </c>
      <c r="D319" s="16" t="s">
        <v>7</v>
      </c>
      <c r="E319" s="16" t="s">
        <v>8</v>
      </c>
      <c r="F319" s="16" t="s">
        <v>9</v>
      </c>
      <c r="G319" s="23" t="s">
        <v>3</v>
      </c>
      <c r="H319" s="16" t="s">
        <v>10</v>
      </c>
      <c r="I319" s="16" t="s">
        <v>11</v>
      </c>
      <c r="J319" s="23" t="s">
        <v>4</v>
      </c>
      <c r="K319" s="16" t="s">
        <v>12</v>
      </c>
      <c r="L319" s="16" t="s">
        <v>13</v>
      </c>
      <c r="M319" s="23" t="s">
        <v>14</v>
      </c>
      <c r="N319" s="16" t="s">
        <v>15</v>
      </c>
      <c r="O319" s="17" t="s">
        <v>16</v>
      </c>
      <c r="P319" s="16" t="s">
        <v>75</v>
      </c>
      <c r="Q319" s="16" t="s">
        <v>76</v>
      </c>
      <c r="R319" s="16"/>
      <c r="S319" s="16" t="s">
        <v>83</v>
      </c>
      <c r="T319" s="16" t="s">
        <v>84</v>
      </c>
      <c r="U319" s="16"/>
      <c r="V319" s="49" t="s">
        <v>44</v>
      </c>
      <c r="W319" s="50" t="s">
        <v>45</v>
      </c>
      <c r="X319" s="51" t="s">
        <v>46</v>
      </c>
      <c r="Y319" s="52" t="s">
        <v>44</v>
      </c>
      <c r="Z319" s="51" t="s">
        <v>44</v>
      </c>
    </row>
    <row r="320" spans="2:26" ht="13.5" thickBot="1" x14ac:dyDescent="0.25">
      <c r="B320" s="11" t="s">
        <v>97</v>
      </c>
      <c r="C320" s="12" t="s">
        <v>17</v>
      </c>
      <c r="D320" s="13" t="s">
        <v>18</v>
      </c>
      <c r="E320" s="12" t="s">
        <v>19</v>
      </c>
      <c r="F320" s="12" t="s">
        <v>19</v>
      </c>
      <c r="G320" s="24" t="s">
        <v>20</v>
      </c>
      <c r="H320" s="12" t="s">
        <v>19</v>
      </c>
      <c r="I320" s="12" t="s">
        <v>19</v>
      </c>
      <c r="J320" s="24" t="s">
        <v>20</v>
      </c>
      <c r="K320" s="12" t="s">
        <v>19</v>
      </c>
      <c r="L320" s="12" t="s">
        <v>19</v>
      </c>
      <c r="M320" s="24" t="s">
        <v>20</v>
      </c>
      <c r="N320" s="12" t="s">
        <v>21</v>
      </c>
      <c r="O320" s="14" t="s">
        <v>22</v>
      </c>
      <c r="P320" s="12"/>
      <c r="Q320" s="12"/>
      <c r="R320" s="12"/>
      <c r="S320" s="12"/>
      <c r="T320" s="12"/>
      <c r="U320" s="12"/>
      <c r="V320" s="53" t="s">
        <v>7</v>
      </c>
      <c r="W320" s="54" t="s">
        <v>48</v>
      </c>
      <c r="X320" s="55" t="s">
        <v>49</v>
      </c>
      <c r="Y320" s="56" t="s">
        <v>50</v>
      </c>
      <c r="Z320" s="55" t="s">
        <v>51</v>
      </c>
    </row>
    <row r="321" spans="2:26" ht="13.5" thickTop="1" x14ac:dyDescent="0.2">
      <c r="B321" s="1" t="s">
        <v>24</v>
      </c>
      <c r="C321" s="2">
        <v>108663</v>
      </c>
      <c r="D321" s="2">
        <v>3505</v>
      </c>
      <c r="E321" s="2">
        <v>223</v>
      </c>
      <c r="F321" s="2">
        <v>11</v>
      </c>
      <c r="G321" s="30">
        <v>0.95</v>
      </c>
      <c r="H321" s="2">
        <v>327</v>
      </c>
      <c r="I321" s="2">
        <v>11</v>
      </c>
      <c r="J321" s="30">
        <v>0.97</v>
      </c>
      <c r="K321" s="2">
        <v>619</v>
      </c>
      <c r="L321" s="2">
        <v>36</v>
      </c>
      <c r="M321" s="30">
        <v>0.64</v>
      </c>
      <c r="N321" s="4">
        <v>152.66</v>
      </c>
      <c r="O321" s="3">
        <v>16.28</v>
      </c>
      <c r="P321" s="27">
        <v>61.4</v>
      </c>
      <c r="Q321" s="2">
        <v>4.5999999999999996</v>
      </c>
      <c r="R321" s="2"/>
      <c r="S321" s="27">
        <v>7.9</v>
      </c>
      <c r="T321" s="27">
        <v>0.7</v>
      </c>
      <c r="U321" s="27"/>
      <c r="V321" s="57">
        <f t="shared" ref="V321:V332" si="109">D321/$D$2</f>
        <v>0.63727272727272732</v>
      </c>
      <c r="W321" s="58">
        <f t="shared" ref="W321:W332" si="110">(D321*E321)/1000</f>
        <v>781.61500000000001</v>
      </c>
      <c r="X321" s="59">
        <f>(W321)/$F$3</f>
        <v>0.47370606060606063</v>
      </c>
      <c r="Y321" s="60">
        <f t="shared" ref="Y321:Y332" si="111">(D321*H321)/1000</f>
        <v>1146.135</v>
      </c>
      <c r="Z321" s="59">
        <f>(Y321)/$H$3</f>
        <v>0.69462727272727276</v>
      </c>
    </row>
    <row r="322" spans="2:26" x14ac:dyDescent="0.2">
      <c r="B322" s="1" t="s">
        <v>25</v>
      </c>
      <c r="C322" s="2">
        <v>88302</v>
      </c>
      <c r="D322" s="2">
        <v>3154</v>
      </c>
      <c r="E322" s="2">
        <v>239</v>
      </c>
      <c r="F322" s="2">
        <v>13</v>
      </c>
      <c r="G322" s="30">
        <v>0.95</v>
      </c>
      <c r="H322" s="2">
        <v>385</v>
      </c>
      <c r="I322" s="2">
        <v>15</v>
      </c>
      <c r="J322" s="30">
        <v>0.96</v>
      </c>
      <c r="K322" s="2">
        <v>694</v>
      </c>
      <c r="L322" s="2">
        <v>44</v>
      </c>
      <c r="M322" s="30">
        <v>0.94</v>
      </c>
      <c r="N322" s="3">
        <v>158.25</v>
      </c>
      <c r="O322" s="3">
        <v>17.05</v>
      </c>
      <c r="P322" s="2">
        <v>65.099999999999994</v>
      </c>
      <c r="Q322" s="2">
        <v>10.1</v>
      </c>
      <c r="R322" s="2"/>
      <c r="S322" s="27">
        <v>8.6</v>
      </c>
      <c r="T322" s="27">
        <v>1.2</v>
      </c>
      <c r="U322" s="27"/>
      <c r="V322" s="57">
        <f t="shared" si="109"/>
        <v>0.57345454545454544</v>
      </c>
      <c r="W322" s="58">
        <f t="shared" si="110"/>
        <v>753.80600000000004</v>
      </c>
      <c r="X322" s="59">
        <f t="shared" ref="X322:X334" si="112">(W322)/$F$3</f>
        <v>0.45685212121212121</v>
      </c>
      <c r="Y322" s="60">
        <f t="shared" si="111"/>
        <v>1214.29</v>
      </c>
      <c r="Z322" s="59">
        <f t="shared" ref="Z322:Z334" si="113">(Y322)/$H$3</f>
        <v>0.73593333333333333</v>
      </c>
    </row>
    <row r="323" spans="2:26" x14ac:dyDescent="0.2">
      <c r="B323" s="1" t="s">
        <v>26</v>
      </c>
      <c r="C323" s="2">
        <v>100438</v>
      </c>
      <c r="D323" s="2">
        <v>3240</v>
      </c>
      <c r="E323" s="2">
        <v>437</v>
      </c>
      <c r="F323" s="2">
        <v>10</v>
      </c>
      <c r="G323" s="30">
        <v>0.98</v>
      </c>
      <c r="H323" s="2">
        <v>575</v>
      </c>
      <c r="I323" s="2">
        <v>12</v>
      </c>
      <c r="J323" s="30">
        <v>0.98</v>
      </c>
      <c r="K323" s="2">
        <v>927</v>
      </c>
      <c r="L323" s="2">
        <v>48</v>
      </c>
      <c r="M323" s="30">
        <v>0.95</v>
      </c>
      <c r="N323" s="3">
        <v>212.7</v>
      </c>
      <c r="O323" s="3">
        <v>17.760000000000002</v>
      </c>
      <c r="P323" s="2">
        <v>92.4</v>
      </c>
      <c r="Q323" s="2">
        <v>10.9</v>
      </c>
      <c r="R323" s="2"/>
      <c r="S323" s="27">
        <v>12.7</v>
      </c>
      <c r="T323" s="27">
        <v>1.1000000000000001</v>
      </c>
      <c r="U323" s="27"/>
      <c r="V323" s="57">
        <f t="shared" si="109"/>
        <v>0.58909090909090911</v>
      </c>
      <c r="W323" s="58">
        <f t="shared" si="110"/>
        <v>1415.88</v>
      </c>
      <c r="X323" s="59">
        <f t="shared" si="112"/>
        <v>0.85810909090909093</v>
      </c>
      <c r="Y323" s="60">
        <f t="shared" si="111"/>
        <v>1863</v>
      </c>
      <c r="Z323" s="59">
        <f t="shared" si="113"/>
        <v>1.1290909090909091</v>
      </c>
    </row>
    <row r="324" spans="2:26" x14ac:dyDescent="0.2">
      <c r="B324" s="1" t="s">
        <v>27</v>
      </c>
      <c r="C324" s="2">
        <v>105740</v>
      </c>
      <c r="D324" s="2">
        <v>3525</v>
      </c>
      <c r="E324" s="2">
        <v>598</v>
      </c>
      <c r="F324" s="2">
        <v>12</v>
      </c>
      <c r="G324" s="28">
        <f t="shared" ref="G324:G332" si="114">+(E324-F324)/E324</f>
        <v>0.97993311036789299</v>
      </c>
      <c r="H324" s="2">
        <v>316</v>
      </c>
      <c r="I324" s="2">
        <v>10</v>
      </c>
      <c r="J324" s="28">
        <f t="shared" ref="J324:J332" si="115">+(H324-I324)/H324</f>
        <v>0.96835443037974689</v>
      </c>
      <c r="K324" s="2">
        <v>943</v>
      </c>
      <c r="L324" s="2">
        <v>38</v>
      </c>
      <c r="M324" s="28">
        <f t="shared" ref="M324:M332" si="116">+(K324-L324)/K324</f>
        <v>0.95970307529162246</v>
      </c>
      <c r="N324" s="3">
        <v>153.80000000000001</v>
      </c>
      <c r="O324" s="3">
        <v>16.940000000000001</v>
      </c>
      <c r="P324" s="2">
        <v>54</v>
      </c>
      <c r="Q324" s="2">
        <v>9</v>
      </c>
      <c r="R324" s="2"/>
      <c r="S324" s="27">
        <v>8.6999999999999993</v>
      </c>
      <c r="T324" s="27">
        <v>1.2</v>
      </c>
      <c r="U324" s="27"/>
      <c r="V324" s="57">
        <f t="shared" si="109"/>
        <v>0.64090909090909087</v>
      </c>
      <c r="W324" s="58">
        <f t="shared" si="110"/>
        <v>2107.9499999999998</v>
      </c>
      <c r="X324" s="59">
        <f t="shared" si="112"/>
        <v>1.2775454545454545</v>
      </c>
      <c r="Y324" s="60">
        <f t="shared" si="111"/>
        <v>1113.9000000000001</v>
      </c>
      <c r="Z324" s="59">
        <f t="shared" si="113"/>
        <v>0.67509090909090919</v>
      </c>
    </row>
    <row r="325" spans="2:26" x14ac:dyDescent="0.2">
      <c r="B325" s="1" t="s">
        <v>28</v>
      </c>
      <c r="C325" s="2">
        <v>122299</v>
      </c>
      <c r="D325" s="2">
        <v>3945</v>
      </c>
      <c r="E325" s="2">
        <v>188</v>
      </c>
      <c r="F325" s="2">
        <v>11</v>
      </c>
      <c r="G325" s="28">
        <f t="shared" si="114"/>
        <v>0.94148936170212771</v>
      </c>
      <c r="H325" s="2">
        <v>224</v>
      </c>
      <c r="I325" s="2">
        <v>10</v>
      </c>
      <c r="J325" s="28">
        <f t="shared" si="115"/>
        <v>0.9553571428571429</v>
      </c>
      <c r="K325" s="2">
        <v>458</v>
      </c>
      <c r="L325" s="2">
        <v>37</v>
      </c>
      <c r="M325" s="28">
        <f t="shared" si="116"/>
        <v>0.91921397379912662</v>
      </c>
      <c r="N325" s="3">
        <v>156.26</v>
      </c>
      <c r="O325" s="3">
        <v>17.34</v>
      </c>
      <c r="P325" s="2">
        <v>42</v>
      </c>
      <c r="Q325" s="2">
        <v>10</v>
      </c>
      <c r="R325" s="2"/>
      <c r="S325" s="27">
        <v>6.1</v>
      </c>
      <c r="T325" s="27">
        <v>1.1000000000000001</v>
      </c>
      <c r="U325" s="27"/>
      <c r="V325" s="57">
        <f t="shared" si="109"/>
        <v>0.71727272727272728</v>
      </c>
      <c r="W325" s="58">
        <f t="shared" si="110"/>
        <v>741.66</v>
      </c>
      <c r="X325" s="59">
        <f t="shared" si="112"/>
        <v>0.44949090909090905</v>
      </c>
      <c r="Y325" s="60">
        <f t="shared" si="111"/>
        <v>883.68</v>
      </c>
      <c r="Z325" s="59">
        <f t="shared" si="113"/>
        <v>0.53556363636363635</v>
      </c>
    </row>
    <row r="326" spans="2:26" x14ac:dyDescent="0.2">
      <c r="B326" s="1" t="s">
        <v>29</v>
      </c>
      <c r="C326" s="2">
        <v>108860</v>
      </c>
      <c r="D326" s="2">
        <v>3629</v>
      </c>
      <c r="E326" s="2">
        <v>210</v>
      </c>
      <c r="F326" s="2">
        <v>8</v>
      </c>
      <c r="G326" s="28">
        <f t="shared" si="114"/>
        <v>0.96190476190476193</v>
      </c>
      <c r="H326" s="2">
        <v>285</v>
      </c>
      <c r="I326" s="2">
        <v>11</v>
      </c>
      <c r="J326" s="28">
        <f t="shared" si="115"/>
        <v>0.96140350877192982</v>
      </c>
      <c r="K326" s="2">
        <v>603</v>
      </c>
      <c r="L326" s="2">
        <v>40</v>
      </c>
      <c r="M326" s="28">
        <f t="shared" si="116"/>
        <v>0.93366500829187393</v>
      </c>
      <c r="N326" s="3">
        <v>224.79</v>
      </c>
      <c r="O326" s="3">
        <v>17.93</v>
      </c>
      <c r="P326" s="2">
        <v>55</v>
      </c>
      <c r="Q326" s="2">
        <v>8</v>
      </c>
      <c r="R326" s="2"/>
      <c r="S326" s="27">
        <v>7.5</v>
      </c>
      <c r="T326" s="27">
        <v>1.3</v>
      </c>
      <c r="U326" s="27"/>
      <c r="V326" s="57">
        <f t="shared" si="109"/>
        <v>0.65981818181818186</v>
      </c>
      <c r="W326" s="58">
        <f t="shared" si="110"/>
        <v>762.09</v>
      </c>
      <c r="X326" s="59">
        <f t="shared" si="112"/>
        <v>0.46187272727272727</v>
      </c>
      <c r="Y326" s="60">
        <f t="shared" si="111"/>
        <v>1034.2650000000001</v>
      </c>
      <c r="Z326" s="59">
        <f t="shared" si="113"/>
        <v>0.62682727272727279</v>
      </c>
    </row>
    <row r="327" spans="2:26" x14ac:dyDescent="0.2">
      <c r="B327" s="1" t="s">
        <v>30</v>
      </c>
      <c r="C327" s="2">
        <v>108206</v>
      </c>
      <c r="D327" s="2">
        <v>3491</v>
      </c>
      <c r="E327" s="2">
        <v>140</v>
      </c>
      <c r="F327" s="2">
        <v>8</v>
      </c>
      <c r="G327" s="28">
        <f t="shared" si="114"/>
        <v>0.94285714285714284</v>
      </c>
      <c r="H327" s="2">
        <v>228</v>
      </c>
      <c r="I327" s="2">
        <v>12</v>
      </c>
      <c r="J327" s="28">
        <f t="shared" si="115"/>
        <v>0.94736842105263153</v>
      </c>
      <c r="K327" s="2">
        <v>451</v>
      </c>
      <c r="L327" s="2">
        <v>34</v>
      </c>
      <c r="M327" s="28">
        <f t="shared" si="116"/>
        <v>0.92461197339246115</v>
      </c>
      <c r="N327" s="3">
        <v>78.03</v>
      </c>
      <c r="O327" s="3">
        <v>17.38</v>
      </c>
      <c r="P327" s="2">
        <v>43</v>
      </c>
      <c r="Q327" s="2">
        <v>7</v>
      </c>
      <c r="R327" s="2"/>
      <c r="S327" s="27">
        <v>6.6</v>
      </c>
      <c r="T327" s="27">
        <v>1.1000000000000001</v>
      </c>
      <c r="U327" s="27"/>
      <c r="V327" s="57">
        <f t="shared" si="109"/>
        <v>0.6347272727272727</v>
      </c>
      <c r="W327" s="58">
        <f t="shared" si="110"/>
        <v>488.74</v>
      </c>
      <c r="X327" s="59">
        <f t="shared" si="112"/>
        <v>0.29620606060606058</v>
      </c>
      <c r="Y327" s="60">
        <f t="shared" si="111"/>
        <v>795.94799999999998</v>
      </c>
      <c r="Z327" s="59">
        <f t="shared" si="113"/>
        <v>0.48239272727272725</v>
      </c>
    </row>
    <row r="328" spans="2:26" x14ac:dyDescent="0.2">
      <c r="B328" s="1" t="s">
        <v>31</v>
      </c>
      <c r="C328" s="2">
        <v>118527</v>
      </c>
      <c r="D328" s="2">
        <v>3823</v>
      </c>
      <c r="E328" s="2">
        <v>156</v>
      </c>
      <c r="F328" s="2">
        <v>10</v>
      </c>
      <c r="G328" s="28">
        <f t="shared" si="114"/>
        <v>0.9358974358974359</v>
      </c>
      <c r="H328" s="2">
        <v>246</v>
      </c>
      <c r="I328" s="2">
        <v>11</v>
      </c>
      <c r="J328" s="28">
        <f t="shared" si="115"/>
        <v>0.95528455284552849</v>
      </c>
      <c r="K328" s="2">
        <v>159</v>
      </c>
      <c r="L328" s="2">
        <v>35</v>
      </c>
      <c r="M328" s="28">
        <f t="shared" si="116"/>
        <v>0.77987421383647804</v>
      </c>
      <c r="N328" s="3">
        <v>171.44</v>
      </c>
      <c r="O328" s="3">
        <v>17.29</v>
      </c>
      <c r="P328" s="2">
        <v>58.8</v>
      </c>
      <c r="Q328" s="2">
        <v>9.8000000000000007</v>
      </c>
      <c r="R328" s="2"/>
      <c r="S328" s="27">
        <v>6.5</v>
      </c>
      <c r="T328" s="27">
        <v>1.1000000000000001</v>
      </c>
      <c r="U328" s="27"/>
      <c r="V328" s="57">
        <f t="shared" si="109"/>
        <v>0.69509090909090909</v>
      </c>
      <c r="W328" s="58">
        <f t="shared" si="110"/>
        <v>596.38800000000003</v>
      </c>
      <c r="X328" s="59">
        <f t="shared" si="112"/>
        <v>0.36144727272727273</v>
      </c>
      <c r="Y328" s="60">
        <f t="shared" si="111"/>
        <v>940.45799999999997</v>
      </c>
      <c r="Z328" s="59">
        <f t="shared" si="113"/>
        <v>0.5699745454545454</v>
      </c>
    </row>
    <row r="329" spans="2:26" x14ac:dyDescent="0.2">
      <c r="B329" s="1" t="s">
        <v>32</v>
      </c>
      <c r="C329" s="2">
        <v>116924</v>
      </c>
      <c r="D329" s="2">
        <v>3897</v>
      </c>
      <c r="E329" s="2">
        <v>141</v>
      </c>
      <c r="F329" s="2">
        <v>11</v>
      </c>
      <c r="G329" s="28">
        <f t="shared" si="114"/>
        <v>0.92198581560283688</v>
      </c>
      <c r="H329" s="2">
        <v>224</v>
      </c>
      <c r="I329" s="2">
        <v>11</v>
      </c>
      <c r="J329" s="28">
        <f t="shared" si="115"/>
        <v>0.9508928571428571</v>
      </c>
      <c r="K329" s="2">
        <v>406</v>
      </c>
      <c r="L329" s="2">
        <v>34</v>
      </c>
      <c r="M329" s="28">
        <f t="shared" si="116"/>
        <v>0.91625615763546797</v>
      </c>
      <c r="N329" s="3">
        <v>150.41</v>
      </c>
      <c r="O329" s="3">
        <v>17.63</v>
      </c>
      <c r="P329" s="2">
        <v>40.9</v>
      </c>
      <c r="Q329" s="2">
        <v>9.9</v>
      </c>
      <c r="R329" s="2"/>
      <c r="S329" s="27">
        <v>5.5</v>
      </c>
      <c r="T329" s="27">
        <v>1.3</v>
      </c>
      <c r="U329" s="27"/>
      <c r="V329" s="57">
        <f t="shared" si="109"/>
        <v>0.70854545454545459</v>
      </c>
      <c r="W329" s="58">
        <f t="shared" si="110"/>
        <v>549.47699999999998</v>
      </c>
      <c r="X329" s="59">
        <f t="shared" si="112"/>
        <v>0.33301636363636361</v>
      </c>
      <c r="Y329" s="60">
        <f t="shared" si="111"/>
        <v>872.928</v>
      </c>
      <c r="Z329" s="59">
        <f t="shared" si="113"/>
        <v>0.5290472727272727</v>
      </c>
    </row>
    <row r="330" spans="2:26" x14ac:dyDescent="0.2">
      <c r="B330" s="1" t="s">
        <v>33</v>
      </c>
      <c r="C330" s="2">
        <v>120179</v>
      </c>
      <c r="D330" s="2">
        <v>3877</v>
      </c>
      <c r="E330" s="2">
        <v>181</v>
      </c>
      <c r="F330" s="2">
        <v>11</v>
      </c>
      <c r="G330" s="28">
        <f t="shared" si="114"/>
        <v>0.93922651933701662</v>
      </c>
      <c r="H330" s="2">
        <v>242</v>
      </c>
      <c r="I330" s="2">
        <v>9</v>
      </c>
      <c r="J330" s="28">
        <f t="shared" si="115"/>
        <v>0.96280991735537191</v>
      </c>
      <c r="K330" s="2">
        <v>441</v>
      </c>
      <c r="L330" s="2">
        <v>40</v>
      </c>
      <c r="M330" s="28">
        <f t="shared" si="116"/>
        <v>0.90929705215419498</v>
      </c>
      <c r="N330" s="3">
        <v>160.91</v>
      </c>
      <c r="O330" s="3">
        <v>18.28</v>
      </c>
      <c r="P330" s="2">
        <v>41</v>
      </c>
      <c r="Q330" s="2">
        <v>9.4</v>
      </c>
      <c r="R330" s="2"/>
      <c r="S330" s="27">
        <v>4.2</v>
      </c>
      <c r="T330" s="27">
        <v>1.3</v>
      </c>
      <c r="U330" s="27"/>
      <c r="V330" s="57">
        <f t="shared" si="109"/>
        <v>0.70490909090909093</v>
      </c>
      <c r="W330" s="58">
        <f t="shared" si="110"/>
        <v>701.73699999999997</v>
      </c>
      <c r="X330" s="59">
        <f t="shared" si="112"/>
        <v>0.42529515151515151</v>
      </c>
      <c r="Y330" s="60">
        <f t="shared" si="111"/>
        <v>938.23400000000004</v>
      </c>
      <c r="Z330" s="59">
        <f t="shared" si="113"/>
        <v>0.56862666666666672</v>
      </c>
    </row>
    <row r="331" spans="2:26" x14ac:dyDescent="0.2">
      <c r="B331" s="18" t="s">
        <v>34</v>
      </c>
      <c r="C331" s="2">
        <v>107008</v>
      </c>
      <c r="D331" s="2">
        <v>3567</v>
      </c>
      <c r="E331" s="2">
        <v>221</v>
      </c>
      <c r="F331" s="2">
        <v>19</v>
      </c>
      <c r="G331" s="28">
        <f t="shared" si="114"/>
        <v>0.91402714932126694</v>
      </c>
      <c r="H331" s="2">
        <v>282</v>
      </c>
      <c r="I331" s="2">
        <v>9</v>
      </c>
      <c r="J331" s="28">
        <f t="shared" si="115"/>
        <v>0.96808510638297873</v>
      </c>
      <c r="K331" s="2">
        <v>570</v>
      </c>
      <c r="L331" s="2">
        <v>45</v>
      </c>
      <c r="M331" s="28">
        <f t="shared" si="116"/>
        <v>0.92105263157894735</v>
      </c>
      <c r="N331" s="3">
        <v>179.92</v>
      </c>
      <c r="O331" s="3">
        <v>17.66</v>
      </c>
      <c r="P331" s="2">
        <v>50.8</v>
      </c>
      <c r="Q331" s="2">
        <v>9.1999999999999993</v>
      </c>
      <c r="R331" s="2"/>
      <c r="S331" s="27">
        <v>6.1</v>
      </c>
      <c r="T331" s="27">
        <v>1.4</v>
      </c>
      <c r="U331" s="27"/>
      <c r="V331" s="57">
        <f t="shared" si="109"/>
        <v>0.64854545454545454</v>
      </c>
      <c r="W331" s="58">
        <f t="shared" si="110"/>
        <v>788.30700000000002</v>
      </c>
      <c r="X331" s="59">
        <f t="shared" si="112"/>
        <v>0.47776181818181818</v>
      </c>
      <c r="Y331" s="60">
        <f t="shared" si="111"/>
        <v>1005.894</v>
      </c>
      <c r="Z331" s="59">
        <f t="shared" si="113"/>
        <v>0.60963272727272733</v>
      </c>
    </row>
    <row r="332" spans="2:26" ht="13.5" thickBot="1" x14ac:dyDescent="0.25">
      <c r="B332" s="20" t="s">
        <v>35</v>
      </c>
      <c r="C332" s="2">
        <v>112566</v>
      </c>
      <c r="D332" s="2">
        <v>3631</v>
      </c>
      <c r="E332" s="2">
        <v>307</v>
      </c>
      <c r="F332" s="2">
        <v>20</v>
      </c>
      <c r="G332" s="30">
        <f t="shared" si="114"/>
        <v>0.93485342019543971</v>
      </c>
      <c r="H332" s="2">
        <v>338</v>
      </c>
      <c r="I332" s="2">
        <v>12</v>
      </c>
      <c r="J332" s="30">
        <f t="shared" si="115"/>
        <v>0.96449704142011838</v>
      </c>
      <c r="K332" s="2">
        <v>662</v>
      </c>
      <c r="L332" s="2">
        <v>50</v>
      </c>
      <c r="M332" s="30">
        <f t="shared" si="116"/>
        <v>0.92447129909365555</v>
      </c>
      <c r="N332" s="3">
        <v>96.97</v>
      </c>
      <c r="O332" s="3">
        <v>16.75</v>
      </c>
      <c r="P332" s="2">
        <v>75.7</v>
      </c>
      <c r="Q332" s="2">
        <v>10.199999999999999</v>
      </c>
      <c r="R332" s="2"/>
      <c r="S332" s="27">
        <v>8.3000000000000007</v>
      </c>
      <c r="T332" s="27">
        <v>1.7</v>
      </c>
      <c r="U332" s="27"/>
      <c r="V332" s="57">
        <f t="shared" si="109"/>
        <v>0.6601818181818182</v>
      </c>
      <c r="W332" s="58">
        <f t="shared" si="110"/>
        <v>1114.7170000000001</v>
      </c>
      <c r="X332" s="59">
        <f t="shared" si="112"/>
        <v>0.67558606060606063</v>
      </c>
      <c r="Y332" s="60">
        <f t="shared" si="111"/>
        <v>1227.278</v>
      </c>
      <c r="Z332" s="59">
        <f t="shared" si="113"/>
        <v>0.74380484848484851</v>
      </c>
    </row>
    <row r="333" spans="2:26" ht="13.5" thickTop="1" x14ac:dyDescent="0.2">
      <c r="B333" s="19" t="s">
        <v>98</v>
      </c>
      <c r="C333" s="26">
        <f>SUM(C321:C332)</f>
        <v>1317712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>
        <f>SUM(N321:N332)</f>
        <v>1896.14</v>
      </c>
      <c r="O333" s="5"/>
      <c r="P333" s="5"/>
      <c r="Q333" s="5"/>
      <c r="R333" s="5"/>
      <c r="S333" s="5"/>
      <c r="T333" s="5"/>
      <c r="U333" s="5"/>
      <c r="V333" s="61"/>
      <c r="W333" s="62"/>
      <c r="X333" s="63"/>
      <c r="Y333" s="64"/>
      <c r="Z333" s="63"/>
    </row>
    <row r="334" spans="2:26" ht="13.5" thickBot="1" x14ac:dyDescent="0.25">
      <c r="B334" s="6" t="s">
        <v>99</v>
      </c>
      <c r="C334" s="7">
        <f>AVERAGE(C321:C332)</f>
        <v>109809.33333333333</v>
      </c>
      <c r="D334" s="7">
        <f t="shared" ref="D334:O334" si="117">AVERAGE(D321:D332)</f>
        <v>3607</v>
      </c>
      <c r="E334" s="7">
        <f t="shared" si="117"/>
        <v>253.41666666666666</v>
      </c>
      <c r="F334" s="7">
        <f>AVERAGE(F321:F332)</f>
        <v>12</v>
      </c>
      <c r="G334" s="31">
        <f>AVERAGE(G321:G332)</f>
        <v>0.94601455976549353</v>
      </c>
      <c r="H334" s="7">
        <f>AVERAGE(H321:H332)</f>
        <v>306</v>
      </c>
      <c r="I334" s="7">
        <f>AVERAGE(I321:I332)</f>
        <v>11.083333333333334</v>
      </c>
      <c r="J334" s="31">
        <f>AVERAGE(J321:J332)</f>
        <v>0.96200441485069232</v>
      </c>
      <c r="K334" s="7">
        <f t="shared" si="117"/>
        <v>577.75</v>
      </c>
      <c r="L334" s="7">
        <f>AVERAGE(L321:L332)</f>
        <v>40.083333333333336</v>
      </c>
      <c r="M334" s="31">
        <f>AVERAGE(M321:M332)</f>
        <v>0.89317878208948553</v>
      </c>
      <c r="N334" s="7">
        <f t="shared" si="117"/>
        <v>158.01166666666668</v>
      </c>
      <c r="O334" s="7">
        <f t="shared" si="117"/>
        <v>17.357499999999998</v>
      </c>
      <c r="P334" s="7">
        <f t="shared" ref="P334:Q334" si="118">AVERAGE(P321:P332)</f>
        <v>56.675000000000004</v>
      </c>
      <c r="Q334" s="7">
        <f t="shared" si="118"/>
        <v>9.0083333333333346</v>
      </c>
      <c r="R334" s="7"/>
      <c r="S334" s="21">
        <f t="shared" ref="S334:T334" si="119">AVERAGE(S321:S332)</f>
        <v>7.3916666666666657</v>
      </c>
      <c r="T334" s="21">
        <f t="shared" si="119"/>
        <v>1.2083333333333335</v>
      </c>
      <c r="U334" s="21"/>
      <c r="V334" s="65">
        <f>D334/$D$2</f>
        <v>0.65581818181818186</v>
      </c>
      <c r="W334" s="66">
        <f>(D334*E334)/1000</f>
        <v>914.07391666666661</v>
      </c>
      <c r="X334" s="67">
        <f t="shared" si="112"/>
        <v>0.5539841919191919</v>
      </c>
      <c r="Y334" s="68">
        <f>(D334*H334)/1000</f>
        <v>1103.742</v>
      </c>
      <c r="Z334" s="67">
        <f t="shared" si="113"/>
        <v>0.66893454545454545</v>
      </c>
    </row>
    <row r="335" spans="2:26" ht="13.5" thickTop="1" x14ac:dyDescent="0.2"/>
    <row r="336" spans="2:26" ht="13.5" thickBot="1" x14ac:dyDescent="0.25"/>
    <row r="337" spans="2:26" ht="13.5" thickTop="1" x14ac:dyDescent="0.2">
      <c r="B337" s="15" t="s">
        <v>6</v>
      </c>
      <c r="C337" s="16" t="s">
        <v>7</v>
      </c>
      <c r="D337" s="16" t="s">
        <v>7</v>
      </c>
      <c r="E337" s="16" t="s">
        <v>8</v>
      </c>
      <c r="F337" s="16" t="s">
        <v>9</v>
      </c>
      <c r="G337" s="23" t="s">
        <v>3</v>
      </c>
      <c r="H337" s="16" t="s">
        <v>10</v>
      </c>
      <c r="I337" s="16" t="s">
        <v>11</v>
      </c>
      <c r="J337" s="23" t="s">
        <v>4</v>
      </c>
      <c r="K337" s="16" t="s">
        <v>12</v>
      </c>
      <c r="L337" s="16" t="s">
        <v>13</v>
      </c>
      <c r="M337" s="23" t="s">
        <v>14</v>
      </c>
      <c r="N337" s="16" t="s">
        <v>15</v>
      </c>
      <c r="O337" s="17" t="s">
        <v>16</v>
      </c>
      <c r="P337" s="16" t="s">
        <v>75</v>
      </c>
      <c r="Q337" s="16" t="s">
        <v>76</v>
      </c>
      <c r="R337" s="16"/>
      <c r="S337" s="16" t="s">
        <v>83</v>
      </c>
      <c r="T337" s="16" t="s">
        <v>84</v>
      </c>
      <c r="U337" s="16"/>
      <c r="V337" s="49" t="s">
        <v>44</v>
      </c>
      <c r="W337" s="50" t="s">
        <v>45</v>
      </c>
      <c r="X337" s="51" t="s">
        <v>46</v>
      </c>
      <c r="Y337" s="52" t="s">
        <v>44</v>
      </c>
      <c r="Z337" s="51" t="s">
        <v>44</v>
      </c>
    </row>
    <row r="338" spans="2:26" ht="13.5" thickBot="1" x14ac:dyDescent="0.25">
      <c r="B338" s="11" t="s">
        <v>100</v>
      </c>
      <c r="C338" s="12" t="s">
        <v>17</v>
      </c>
      <c r="D338" s="13" t="s">
        <v>18</v>
      </c>
      <c r="E338" s="12" t="s">
        <v>19</v>
      </c>
      <c r="F338" s="12" t="s">
        <v>19</v>
      </c>
      <c r="G338" s="24" t="s">
        <v>20</v>
      </c>
      <c r="H338" s="12" t="s">
        <v>19</v>
      </c>
      <c r="I338" s="12" t="s">
        <v>19</v>
      </c>
      <c r="J338" s="24" t="s">
        <v>20</v>
      </c>
      <c r="K338" s="12" t="s">
        <v>19</v>
      </c>
      <c r="L338" s="12" t="s">
        <v>19</v>
      </c>
      <c r="M338" s="24" t="s">
        <v>20</v>
      </c>
      <c r="N338" s="12" t="s">
        <v>21</v>
      </c>
      <c r="O338" s="14" t="s">
        <v>22</v>
      </c>
      <c r="P338" s="12"/>
      <c r="Q338" s="12"/>
      <c r="R338" s="12"/>
      <c r="S338" s="12"/>
      <c r="T338" s="12"/>
      <c r="U338" s="12"/>
      <c r="V338" s="53" t="s">
        <v>7</v>
      </c>
      <c r="W338" s="54" t="s">
        <v>48</v>
      </c>
      <c r="X338" s="55" t="s">
        <v>49</v>
      </c>
      <c r="Y338" s="56" t="s">
        <v>50</v>
      </c>
      <c r="Z338" s="55" t="s">
        <v>51</v>
      </c>
    </row>
    <row r="339" spans="2:26" ht="13.5" thickTop="1" x14ac:dyDescent="0.2">
      <c r="B339" s="1" t="s">
        <v>24</v>
      </c>
      <c r="C339" s="2">
        <v>103080</v>
      </c>
      <c r="D339" s="2">
        <v>3325</v>
      </c>
      <c r="E339" s="2">
        <v>370</v>
      </c>
      <c r="F339" s="2">
        <v>19</v>
      </c>
      <c r="G339" s="29">
        <f t="shared" ref="G339:G350" si="120">+(E339-F339)/E339</f>
        <v>0.94864864864864862</v>
      </c>
      <c r="H339" s="2">
        <v>353</v>
      </c>
      <c r="I339" s="2">
        <v>7</v>
      </c>
      <c r="J339" s="29">
        <f>+(H339-I339)/H339</f>
        <v>0.98016997167138808</v>
      </c>
      <c r="K339" s="2">
        <v>814</v>
      </c>
      <c r="L339" s="2">
        <v>39</v>
      </c>
      <c r="M339" s="29">
        <f t="shared" ref="M339:M350" si="121">+(K339-L339)/K339</f>
        <v>0.95208845208845205</v>
      </c>
      <c r="N339" s="4">
        <v>184.38</v>
      </c>
      <c r="O339" s="3">
        <v>17.59</v>
      </c>
      <c r="P339" s="27">
        <v>78.5</v>
      </c>
      <c r="Q339" s="27">
        <v>9.4</v>
      </c>
      <c r="R339" s="27"/>
      <c r="S339" s="27">
        <v>9.1999999999999993</v>
      </c>
      <c r="T339" s="27">
        <v>1.7</v>
      </c>
      <c r="U339" s="27"/>
      <c r="V339" s="57">
        <f t="shared" ref="V339:V350" si="122">D339/$D$2</f>
        <v>0.6045454545454545</v>
      </c>
      <c r="W339" s="58">
        <f t="shared" ref="W339:W350" si="123">(D339*E339)/1000</f>
        <v>1230.25</v>
      </c>
      <c r="X339" s="59">
        <f>(W339)/$F$3</f>
        <v>0.74560606060606061</v>
      </c>
      <c r="Y339" s="60">
        <f t="shared" ref="Y339:Y350" si="124">(D339*H339)/1000</f>
        <v>1173.7249999999999</v>
      </c>
      <c r="Z339" s="59">
        <f>(Y339)/$H$3</f>
        <v>0.71134848484848479</v>
      </c>
    </row>
    <row r="340" spans="2:26" x14ac:dyDescent="0.2">
      <c r="B340" s="1" t="s">
        <v>25</v>
      </c>
      <c r="C340" s="2">
        <v>102004</v>
      </c>
      <c r="D340" s="2">
        <v>3643</v>
      </c>
      <c r="E340" s="2">
        <v>230</v>
      </c>
      <c r="F340" s="2">
        <v>14</v>
      </c>
      <c r="G340" s="29">
        <f t="shared" si="120"/>
        <v>0.93913043478260871</v>
      </c>
      <c r="H340" s="2">
        <v>298</v>
      </c>
      <c r="I340" s="2">
        <v>8</v>
      </c>
      <c r="J340" s="29">
        <f t="shared" ref="J340:J350" si="125">+(H340-I340)/H340</f>
        <v>0.97315436241610742</v>
      </c>
      <c r="K340" s="2">
        <v>619</v>
      </c>
      <c r="L340" s="2">
        <v>40</v>
      </c>
      <c r="M340" s="29">
        <f t="shared" si="121"/>
        <v>0.93537964458804523</v>
      </c>
      <c r="N340" s="3">
        <v>124.81</v>
      </c>
      <c r="O340" s="3">
        <v>17.29</v>
      </c>
      <c r="P340" s="2">
        <v>54.4</v>
      </c>
      <c r="Q340" s="27">
        <v>8.9</v>
      </c>
      <c r="R340" s="27"/>
      <c r="S340" s="27">
        <v>7.9</v>
      </c>
      <c r="T340" s="27">
        <v>1.3</v>
      </c>
      <c r="U340" s="27"/>
      <c r="V340" s="57">
        <f t="shared" si="122"/>
        <v>0.66236363636363638</v>
      </c>
      <c r="W340" s="58">
        <f t="shared" si="123"/>
        <v>837.89</v>
      </c>
      <c r="X340" s="59">
        <f t="shared" ref="X340:X352" si="126">(W340)/$F$3</f>
        <v>0.50781212121212116</v>
      </c>
      <c r="Y340" s="60">
        <f t="shared" si="124"/>
        <v>1085.614</v>
      </c>
      <c r="Z340" s="59">
        <f t="shared" ref="Z340:Z352" si="127">(Y340)/$H$3</f>
        <v>0.65794787878787886</v>
      </c>
    </row>
    <row r="341" spans="2:26" x14ac:dyDescent="0.2">
      <c r="B341" s="1" t="s">
        <v>26</v>
      </c>
      <c r="C341" s="2">
        <v>102705</v>
      </c>
      <c r="D341" s="2">
        <v>3313</v>
      </c>
      <c r="E341" s="2">
        <v>204</v>
      </c>
      <c r="F341" s="2">
        <v>8</v>
      </c>
      <c r="G341" s="29">
        <f t="shared" si="120"/>
        <v>0.96078431372549022</v>
      </c>
      <c r="H341" s="2">
        <v>298</v>
      </c>
      <c r="I341" s="2">
        <v>6</v>
      </c>
      <c r="J341" s="29">
        <f t="shared" si="125"/>
        <v>0.97986577181208057</v>
      </c>
      <c r="K341" s="2">
        <v>607</v>
      </c>
      <c r="L341" s="2">
        <v>36</v>
      </c>
      <c r="M341" s="29">
        <f t="shared" si="121"/>
        <v>0.94069192751235586</v>
      </c>
      <c r="N341" s="3">
        <v>189.93</v>
      </c>
      <c r="O341" s="3">
        <v>17.11</v>
      </c>
      <c r="P341" s="2">
        <v>59</v>
      </c>
      <c r="Q341" s="27">
        <v>7</v>
      </c>
      <c r="R341" s="27"/>
      <c r="S341" s="27">
        <v>8</v>
      </c>
      <c r="T341" s="27">
        <v>1.1000000000000001</v>
      </c>
      <c r="U341" s="27"/>
      <c r="V341" s="57">
        <f t="shared" si="122"/>
        <v>0.60236363636363632</v>
      </c>
      <c r="W341" s="58">
        <f t="shared" si="123"/>
        <v>675.85199999999998</v>
      </c>
      <c r="X341" s="59">
        <f t="shared" si="126"/>
        <v>0.40960727272727271</v>
      </c>
      <c r="Y341" s="60">
        <f t="shared" si="124"/>
        <v>987.274</v>
      </c>
      <c r="Z341" s="59">
        <f t="shared" si="127"/>
        <v>0.59834787878787876</v>
      </c>
    </row>
    <row r="342" spans="2:26" x14ac:dyDescent="0.2">
      <c r="B342" s="1" t="s">
        <v>27</v>
      </c>
      <c r="C342" s="2">
        <v>123137</v>
      </c>
      <c r="D342" s="2">
        <v>4105</v>
      </c>
      <c r="E342" s="2">
        <v>249</v>
      </c>
      <c r="F342" s="2">
        <v>8</v>
      </c>
      <c r="G342" s="29">
        <f t="shared" si="120"/>
        <v>0.96787148594377514</v>
      </c>
      <c r="H342" s="2">
        <v>328</v>
      </c>
      <c r="I342" s="2">
        <v>5</v>
      </c>
      <c r="J342" s="29">
        <f t="shared" si="125"/>
        <v>0.9847560975609756</v>
      </c>
      <c r="K342" s="2">
        <v>612</v>
      </c>
      <c r="L342" s="2">
        <v>29</v>
      </c>
      <c r="M342" s="29">
        <f t="shared" si="121"/>
        <v>0.95261437908496727</v>
      </c>
      <c r="N342" s="3">
        <v>173.74</v>
      </c>
      <c r="O342" s="3">
        <v>17.52</v>
      </c>
      <c r="P342" s="2">
        <v>67.3</v>
      </c>
      <c r="Q342" s="27">
        <v>9.4</v>
      </c>
      <c r="R342" s="27"/>
      <c r="S342" s="27">
        <v>8.8000000000000007</v>
      </c>
      <c r="T342" s="27">
        <v>1.6</v>
      </c>
      <c r="U342" s="27"/>
      <c r="V342" s="57">
        <f t="shared" si="122"/>
        <v>0.74636363636363634</v>
      </c>
      <c r="W342" s="58">
        <f t="shared" si="123"/>
        <v>1022.145</v>
      </c>
      <c r="X342" s="59">
        <f t="shared" si="126"/>
        <v>0.61948181818181813</v>
      </c>
      <c r="Y342" s="60">
        <f t="shared" si="124"/>
        <v>1346.44</v>
      </c>
      <c r="Z342" s="59">
        <f t="shared" si="127"/>
        <v>0.81602424242424243</v>
      </c>
    </row>
    <row r="343" spans="2:26" x14ac:dyDescent="0.2">
      <c r="B343" s="1" t="s">
        <v>28</v>
      </c>
      <c r="C343" s="2">
        <v>135018</v>
      </c>
      <c r="D343" s="2">
        <v>4355</v>
      </c>
      <c r="E343" s="2">
        <v>215</v>
      </c>
      <c r="F343" s="2">
        <v>8</v>
      </c>
      <c r="G343" s="29">
        <f t="shared" si="120"/>
        <v>0.96279069767441861</v>
      </c>
      <c r="H343" s="2">
        <v>402</v>
      </c>
      <c r="I343" s="2">
        <v>10</v>
      </c>
      <c r="J343" s="29">
        <f t="shared" si="125"/>
        <v>0.97512437810945274</v>
      </c>
      <c r="K343" s="2">
        <v>779</v>
      </c>
      <c r="L343" s="2">
        <v>32</v>
      </c>
      <c r="M343" s="29">
        <f t="shared" si="121"/>
        <v>0.95892169448010267</v>
      </c>
      <c r="N343" s="3">
        <v>168.72</v>
      </c>
      <c r="O343" s="3">
        <v>17.57</v>
      </c>
      <c r="P343" s="2">
        <v>67.5</v>
      </c>
      <c r="Q343" s="27">
        <v>9.6999999999999993</v>
      </c>
      <c r="R343" s="27"/>
      <c r="S343" s="27">
        <v>11.2</v>
      </c>
      <c r="T343" s="27">
        <v>1.2</v>
      </c>
      <c r="U343" s="27"/>
      <c r="V343" s="57">
        <f t="shared" si="122"/>
        <v>0.79181818181818187</v>
      </c>
      <c r="W343" s="58">
        <f t="shared" si="123"/>
        <v>936.32500000000005</v>
      </c>
      <c r="X343" s="59">
        <f t="shared" si="126"/>
        <v>0.56746969696969696</v>
      </c>
      <c r="Y343" s="60">
        <f t="shared" si="124"/>
        <v>1750.71</v>
      </c>
      <c r="Z343" s="59">
        <f t="shared" si="127"/>
        <v>1.0610363636363636</v>
      </c>
    </row>
    <row r="344" spans="2:26" x14ac:dyDescent="0.2">
      <c r="B344" s="1" t="s">
        <v>29</v>
      </c>
      <c r="C344" s="2">
        <v>123028</v>
      </c>
      <c r="D344" s="2">
        <v>4101</v>
      </c>
      <c r="E344" s="2">
        <v>246</v>
      </c>
      <c r="F344" s="2">
        <v>8</v>
      </c>
      <c r="G344" s="29">
        <f t="shared" si="120"/>
        <v>0.96747967479674801</v>
      </c>
      <c r="H344" s="2">
        <v>350</v>
      </c>
      <c r="I344" s="2">
        <v>8</v>
      </c>
      <c r="J344" s="29">
        <f t="shared" si="125"/>
        <v>0.97714285714285709</v>
      </c>
      <c r="K344" s="2">
        <v>606</v>
      </c>
      <c r="L344" s="2">
        <v>29</v>
      </c>
      <c r="M344" s="29">
        <f t="shared" si="121"/>
        <v>0.95214521452145218</v>
      </c>
      <c r="N344" s="3">
        <v>186.95</v>
      </c>
      <c r="O344" s="3">
        <v>17.87</v>
      </c>
      <c r="P344" s="2">
        <v>69.8</v>
      </c>
      <c r="Q344" s="27">
        <v>8.4</v>
      </c>
      <c r="R344" s="27"/>
      <c r="S344" s="27">
        <v>9.5</v>
      </c>
      <c r="T344" s="27">
        <v>1.4</v>
      </c>
      <c r="U344" s="27"/>
      <c r="V344" s="57">
        <f t="shared" si="122"/>
        <v>0.74563636363636365</v>
      </c>
      <c r="W344" s="58">
        <f t="shared" si="123"/>
        <v>1008.846</v>
      </c>
      <c r="X344" s="59">
        <f t="shared" si="126"/>
        <v>0.61142181818181818</v>
      </c>
      <c r="Y344" s="60">
        <f t="shared" si="124"/>
        <v>1435.35</v>
      </c>
      <c r="Z344" s="59">
        <f t="shared" si="127"/>
        <v>0.86990909090909085</v>
      </c>
    </row>
    <row r="345" spans="2:26" x14ac:dyDescent="0.2">
      <c r="B345" s="1" t="s">
        <v>30</v>
      </c>
      <c r="C345" s="2">
        <v>126556</v>
      </c>
      <c r="D345" s="2">
        <v>4082</v>
      </c>
      <c r="E345" s="2">
        <v>242</v>
      </c>
      <c r="F345" s="2">
        <v>7</v>
      </c>
      <c r="G345" s="29">
        <f t="shared" si="120"/>
        <v>0.97107438016528924</v>
      </c>
      <c r="H345" s="2">
        <v>330</v>
      </c>
      <c r="I345" s="2">
        <v>9</v>
      </c>
      <c r="J345" s="29">
        <f t="shared" si="125"/>
        <v>0.97272727272727277</v>
      </c>
      <c r="K345" s="2">
        <v>609</v>
      </c>
      <c r="L345" s="2">
        <v>29</v>
      </c>
      <c r="M345" s="29">
        <f t="shared" si="121"/>
        <v>0.95238095238095233</v>
      </c>
      <c r="N345" s="3">
        <v>210.92</v>
      </c>
      <c r="O345" s="3">
        <v>18.440000000000001</v>
      </c>
      <c r="P345" s="2">
        <v>67.2</v>
      </c>
      <c r="Q345" s="27">
        <v>8.1</v>
      </c>
      <c r="R345" s="27"/>
      <c r="S345" s="27">
        <v>8</v>
      </c>
      <c r="T345" s="27">
        <v>1.9</v>
      </c>
      <c r="U345" s="27"/>
      <c r="V345" s="57">
        <f t="shared" si="122"/>
        <v>0.74218181818181816</v>
      </c>
      <c r="W345" s="58">
        <f t="shared" si="123"/>
        <v>987.84400000000005</v>
      </c>
      <c r="X345" s="59">
        <f t="shared" si="126"/>
        <v>0.59869333333333341</v>
      </c>
      <c r="Y345" s="60">
        <f t="shared" si="124"/>
        <v>1347.06</v>
      </c>
      <c r="Z345" s="59">
        <f t="shared" si="127"/>
        <v>0.81640000000000001</v>
      </c>
    </row>
    <row r="346" spans="2:26" x14ac:dyDescent="0.2">
      <c r="B346" s="1" t="s">
        <v>31</v>
      </c>
      <c r="C346" s="2">
        <v>120016</v>
      </c>
      <c r="D346" s="2">
        <v>3871</v>
      </c>
      <c r="E346" s="2">
        <v>282</v>
      </c>
      <c r="F346" s="2">
        <v>6</v>
      </c>
      <c r="G346" s="29">
        <f t="shared" si="120"/>
        <v>0.97872340425531912</v>
      </c>
      <c r="H346" s="2">
        <v>332</v>
      </c>
      <c r="I346" s="2">
        <v>7</v>
      </c>
      <c r="J346" s="29">
        <f t="shared" si="125"/>
        <v>0.97891566265060237</v>
      </c>
      <c r="K346" s="2">
        <v>639</v>
      </c>
      <c r="L346" s="2">
        <v>27</v>
      </c>
      <c r="M346" s="29">
        <f t="shared" si="121"/>
        <v>0.95774647887323938</v>
      </c>
      <c r="N346" s="3">
        <v>155.21</v>
      </c>
      <c r="O346" s="3">
        <v>18.88</v>
      </c>
      <c r="P346" s="2">
        <v>71.3</v>
      </c>
      <c r="Q346" s="27">
        <v>8.3000000000000007</v>
      </c>
      <c r="R346" s="27"/>
      <c r="S346" s="27">
        <v>8.9</v>
      </c>
      <c r="T346" s="27">
        <v>1.7</v>
      </c>
      <c r="U346" s="27"/>
      <c r="V346" s="57">
        <f t="shared" si="122"/>
        <v>0.70381818181818179</v>
      </c>
      <c r="W346" s="58">
        <f t="shared" si="123"/>
        <v>1091.6220000000001</v>
      </c>
      <c r="X346" s="59">
        <f t="shared" si="126"/>
        <v>0.6615890909090909</v>
      </c>
      <c r="Y346" s="60">
        <f t="shared" si="124"/>
        <v>1285.172</v>
      </c>
      <c r="Z346" s="59">
        <f t="shared" si="127"/>
        <v>0.77889212121212126</v>
      </c>
    </row>
    <row r="347" spans="2:26" x14ac:dyDescent="0.2">
      <c r="B347" s="1" t="s">
        <v>32</v>
      </c>
      <c r="C347" s="2">
        <v>123544</v>
      </c>
      <c r="D347" s="2">
        <v>4118</v>
      </c>
      <c r="E347" s="2">
        <v>227</v>
      </c>
      <c r="F347" s="2">
        <v>10</v>
      </c>
      <c r="G347" s="29">
        <f t="shared" si="120"/>
        <v>0.95594713656387664</v>
      </c>
      <c r="H347" s="2">
        <v>285</v>
      </c>
      <c r="I347" s="2">
        <v>12</v>
      </c>
      <c r="J347" s="29">
        <f t="shared" si="125"/>
        <v>0.95789473684210524</v>
      </c>
      <c r="K347" s="2">
        <v>533</v>
      </c>
      <c r="L347" s="2">
        <v>35</v>
      </c>
      <c r="M347" s="29">
        <f t="shared" si="121"/>
        <v>0.93433395872420266</v>
      </c>
      <c r="N347" s="3">
        <v>56.76</v>
      </c>
      <c r="O347" s="3">
        <v>19</v>
      </c>
      <c r="P347" s="2">
        <v>83.3</v>
      </c>
      <c r="Q347" s="27">
        <v>7</v>
      </c>
      <c r="R347" s="27"/>
      <c r="S347" s="27">
        <v>7.5</v>
      </c>
      <c r="T347" s="27">
        <v>1.4</v>
      </c>
      <c r="U347" s="27"/>
      <c r="V347" s="57">
        <f t="shared" si="122"/>
        <v>0.74872727272727269</v>
      </c>
      <c r="W347" s="58">
        <f t="shared" si="123"/>
        <v>934.78599999999994</v>
      </c>
      <c r="X347" s="59">
        <f t="shared" si="126"/>
        <v>0.56653696969696965</v>
      </c>
      <c r="Y347" s="60">
        <f t="shared" si="124"/>
        <v>1173.6300000000001</v>
      </c>
      <c r="Z347" s="59">
        <f t="shared" si="127"/>
        <v>0.7112909090909092</v>
      </c>
    </row>
    <row r="348" spans="2:26" x14ac:dyDescent="0.2">
      <c r="B348" s="1" t="s">
        <v>33</v>
      </c>
      <c r="C348" s="2">
        <v>144748</v>
      </c>
      <c r="D348" s="2">
        <v>4669</v>
      </c>
      <c r="E348" s="2">
        <v>264</v>
      </c>
      <c r="F348" s="2">
        <v>8</v>
      </c>
      <c r="G348" s="29">
        <f t="shared" si="120"/>
        <v>0.96969696969696972</v>
      </c>
      <c r="H348" s="2">
        <v>241</v>
      </c>
      <c r="I348" s="2">
        <v>8</v>
      </c>
      <c r="J348" s="29">
        <f t="shared" si="125"/>
        <v>0.96680497925311204</v>
      </c>
      <c r="K348" s="2">
        <v>478</v>
      </c>
      <c r="L348" s="2">
        <v>25</v>
      </c>
      <c r="M348" s="29">
        <f t="shared" si="121"/>
        <v>0.94769874476987448</v>
      </c>
      <c r="N348" s="3">
        <v>130.12</v>
      </c>
      <c r="O348" s="3">
        <v>17.72</v>
      </c>
      <c r="P348" s="2">
        <v>64.5</v>
      </c>
      <c r="Q348" s="27">
        <v>5.6</v>
      </c>
      <c r="R348" s="27"/>
      <c r="S348" s="27">
        <v>6.6</v>
      </c>
      <c r="T348" s="27">
        <v>1.4</v>
      </c>
      <c r="U348" s="27"/>
      <c r="V348" s="57">
        <f t="shared" si="122"/>
        <v>0.84890909090909095</v>
      </c>
      <c r="W348" s="58">
        <f t="shared" si="123"/>
        <v>1232.616</v>
      </c>
      <c r="X348" s="59">
        <f t="shared" si="126"/>
        <v>0.74704000000000004</v>
      </c>
      <c r="Y348" s="60">
        <f t="shared" si="124"/>
        <v>1125.229</v>
      </c>
      <c r="Z348" s="59">
        <f t="shared" si="127"/>
        <v>0.68195696969696973</v>
      </c>
    </row>
    <row r="349" spans="2:26" x14ac:dyDescent="0.2">
      <c r="B349" s="18" t="s">
        <v>34</v>
      </c>
      <c r="C349" s="2">
        <v>181219</v>
      </c>
      <c r="D349" s="2">
        <v>6041</v>
      </c>
      <c r="E349" s="2">
        <v>153</v>
      </c>
      <c r="F349" s="2">
        <v>9</v>
      </c>
      <c r="G349" s="29">
        <f t="shared" si="120"/>
        <v>0.94117647058823528</v>
      </c>
      <c r="H349" s="2">
        <v>213</v>
      </c>
      <c r="I349" s="2">
        <v>9</v>
      </c>
      <c r="J349" s="29">
        <f t="shared" si="125"/>
        <v>0.95774647887323938</v>
      </c>
      <c r="K349" s="2">
        <v>407</v>
      </c>
      <c r="L349" s="2">
        <v>29</v>
      </c>
      <c r="M349" s="29">
        <f t="shared" si="121"/>
        <v>0.92874692874692877</v>
      </c>
      <c r="N349" s="3">
        <v>183.67</v>
      </c>
      <c r="O349" s="3">
        <v>17.600000000000001</v>
      </c>
      <c r="P349" s="2">
        <v>57.7</v>
      </c>
      <c r="Q349" s="27">
        <v>4.5999999999999996</v>
      </c>
      <c r="R349" s="27"/>
      <c r="S349" s="27">
        <v>6.9</v>
      </c>
      <c r="T349" s="27">
        <v>1.5</v>
      </c>
      <c r="U349" s="27"/>
      <c r="V349" s="57">
        <f t="shared" si="122"/>
        <v>1.0983636363636364</v>
      </c>
      <c r="W349" s="58">
        <f t="shared" si="123"/>
        <v>924.27300000000002</v>
      </c>
      <c r="X349" s="59">
        <f t="shared" si="126"/>
        <v>0.56016545454545452</v>
      </c>
      <c r="Y349" s="60">
        <f t="shared" si="124"/>
        <v>1286.7329999999999</v>
      </c>
      <c r="Z349" s="59">
        <f t="shared" si="127"/>
        <v>0.77983818181818176</v>
      </c>
    </row>
    <row r="350" spans="2:26" ht="13.5" thickBot="1" x14ac:dyDescent="0.25">
      <c r="B350" s="20" t="s">
        <v>35</v>
      </c>
      <c r="C350" s="2">
        <v>247447</v>
      </c>
      <c r="D350" s="2">
        <v>7982</v>
      </c>
      <c r="E350" s="2">
        <v>211</v>
      </c>
      <c r="F350" s="2">
        <v>13</v>
      </c>
      <c r="G350" s="29">
        <f t="shared" si="120"/>
        <v>0.93838862559241709</v>
      </c>
      <c r="H350" s="2">
        <v>197</v>
      </c>
      <c r="I350" s="2">
        <v>10</v>
      </c>
      <c r="J350" s="29">
        <f t="shared" si="125"/>
        <v>0.949238578680203</v>
      </c>
      <c r="K350" s="2">
        <v>373</v>
      </c>
      <c r="L350" s="2">
        <v>26</v>
      </c>
      <c r="M350" s="29">
        <f t="shared" si="121"/>
        <v>0.93029490616621979</v>
      </c>
      <c r="N350" s="3">
        <v>108.26</v>
      </c>
      <c r="O350" s="3">
        <v>16.79</v>
      </c>
      <c r="P350" s="2">
        <v>49</v>
      </c>
      <c r="Q350" s="27">
        <v>5.7</v>
      </c>
      <c r="R350" s="27"/>
      <c r="S350" s="27">
        <v>5</v>
      </c>
      <c r="T350" s="27">
        <v>1.2</v>
      </c>
      <c r="U350" s="27"/>
      <c r="V350" s="57">
        <f t="shared" si="122"/>
        <v>1.4512727272727273</v>
      </c>
      <c r="W350" s="58">
        <f t="shared" si="123"/>
        <v>1684.202</v>
      </c>
      <c r="X350" s="59">
        <f t="shared" si="126"/>
        <v>1.0207284848484848</v>
      </c>
      <c r="Y350" s="60">
        <f t="shared" si="124"/>
        <v>1572.454</v>
      </c>
      <c r="Z350" s="59">
        <f t="shared" si="127"/>
        <v>0.95300242424242421</v>
      </c>
    </row>
    <row r="351" spans="2:26" ht="13.5" thickTop="1" x14ac:dyDescent="0.2">
      <c r="B351" s="19" t="s">
        <v>101</v>
      </c>
      <c r="C351" s="26">
        <f>SUM(C339:C350)</f>
        <v>1632502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>
        <f>SUM(N339:N350)</f>
        <v>1873.47</v>
      </c>
      <c r="O351" s="5"/>
      <c r="P351" s="5"/>
      <c r="Q351" s="5"/>
      <c r="R351" s="5"/>
      <c r="S351" s="5"/>
      <c r="T351" s="5"/>
      <c r="U351" s="5"/>
      <c r="V351" s="61"/>
      <c r="W351" s="62"/>
      <c r="X351" s="63"/>
      <c r="Y351" s="64"/>
      <c r="Z351" s="63"/>
    </row>
    <row r="352" spans="2:26" ht="13.5" thickBot="1" x14ac:dyDescent="0.25">
      <c r="B352" s="6" t="s">
        <v>102</v>
      </c>
      <c r="C352" s="7">
        <f t="shared" ref="C352:L352" si="128">AVERAGE(C339:C350)</f>
        <v>136041.83333333334</v>
      </c>
      <c r="D352" s="7">
        <f t="shared" si="128"/>
        <v>4467.083333333333</v>
      </c>
      <c r="E352" s="7">
        <f t="shared" si="128"/>
        <v>241.08333333333334</v>
      </c>
      <c r="F352" s="7">
        <f t="shared" si="128"/>
        <v>9.8333333333333339</v>
      </c>
      <c r="G352" s="31">
        <f>AVERAGE(G339:G350)</f>
        <v>0.95847602020281641</v>
      </c>
      <c r="H352" s="7">
        <f>AVERAGE(H339:H350)</f>
        <v>302.25</v>
      </c>
      <c r="I352" s="7">
        <f>AVERAGE(I339:I350)</f>
        <v>8.25</v>
      </c>
      <c r="J352" s="31">
        <f>AVERAGE(J339:J350)</f>
        <v>0.97112842897828322</v>
      </c>
      <c r="K352" s="7">
        <f t="shared" si="128"/>
        <v>589.66666666666663</v>
      </c>
      <c r="L352" s="7">
        <f t="shared" si="128"/>
        <v>31.333333333333332</v>
      </c>
      <c r="M352" s="31">
        <f>AVERAGE(M339:M350)</f>
        <v>0.94525360682806603</v>
      </c>
      <c r="N352" s="7">
        <f t="shared" ref="N352:T352" si="129">AVERAGE(N339:N350)</f>
        <v>156.1225</v>
      </c>
      <c r="O352" s="7">
        <f t="shared" si="129"/>
        <v>17.781666666666663</v>
      </c>
      <c r="P352" s="7">
        <f t="shared" si="129"/>
        <v>65.791666666666671</v>
      </c>
      <c r="Q352" s="7">
        <f t="shared" si="129"/>
        <v>7.6749999999999998</v>
      </c>
      <c r="R352" s="7"/>
      <c r="S352" s="21">
        <f t="shared" si="129"/>
        <v>8.1250000000000018</v>
      </c>
      <c r="T352" s="21">
        <f t="shared" si="129"/>
        <v>1.45</v>
      </c>
      <c r="U352" s="21"/>
      <c r="V352" s="65">
        <f>D352/$D$2</f>
        <v>0.81219696969696964</v>
      </c>
      <c r="W352" s="66">
        <f>(D352*E352)/1000</f>
        <v>1076.9393402777778</v>
      </c>
      <c r="X352" s="67">
        <f t="shared" si="126"/>
        <v>0.65269050925925931</v>
      </c>
      <c r="Y352" s="68">
        <f>(D352*H352)/1000</f>
        <v>1350.1759374999999</v>
      </c>
      <c r="Z352" s="67">
        <f t="shared" si="127"/>
        <v>0.81828844696969694</v>
      </c>
    </row>
    <row r="353" spans="2:26" ht="13.5" thickTop="1" x14ac:dyDescent="0.2"/>
    <row r="354" spans="2:26" ht="13.5" thickBot="1" x14ac:dyDescent="0.25"/>
    <row r="355" spans="2:26" ht="13.5" thickTop="1" x14ac:dyDescent="0.2">
      <c r="B355" s="15" t="s">
        <v>6</v>
      </c>
      <c r="C355" s="16" t="s">
        <v>7</v>
      </c>
      <c r="D355" s="16" t="s">
        <v>7</v>
      </c>
      <c r="E355" s="16" t="s">
        <v>8</v>
      </c>
      <c r="F355" s="16" t="s">
        <v>9</v>
      </c>
      <c r="G355" s="23" t="s">
        <v>3</v>
      </c>
      <c r="H355" s="16" t="s">
        <v>10</v>
      </c>
      <c r="I355" s="16" t="s">
        <v>11</v>
      </c>
      <c r="J355" s="23" t="s">
        <v>4</v>
      </c>
      <c r="K355" s="16" t="s">
        <v>12</v>
      </c>
      <c r="L355" s="16" t="s">
        <v>13</v>
      </c>
      <c r="M355" s="23" t="s">
        <v>14</v>
      </c>
      <c r="N355" s="16" t="s">
        <v>15</v>
      </c>
      <c r="O355" s="17" t="s">
        <v>16</v>
      </c>
      <c r="P355" s="16" t="s">
        <v>75</v>
      </c>
      <c r="Q355" s="16" t="s">
        <v>76</v>
      </c>
      <c r="R355" s="16"/>
      <c r="S355" s="16" t="s">
        <v>83</v>
      </c>
      <c r="T355" s="16" t="s">
        <v>84</v>
      </c>
      <c r="U355" s="16"/>
      <c r="V355" s="49" t="s">
        <v>44</v>
      </c>
      <c r="W355" s="50" t="s">
        <v>45</v>
      </c>
      <c r="X355" s="51" t="s">
        <v>46</v>
      </c>
      <c r="Y355" s="52" t="s">
        <v>44</v>
      </c>
      <c r="Z355" s="51" t="s">
        <v>44</v>
      </c>
    </row>
    <row r="356" spans="2:26" ht="13.5" thickBot="1" x14ac:dyDescent="0.25">
      <c r="B356" s="11" t="s">
        <v>103</v>
      </c>
      <c r="C356" s="12" t="s">
        <v>17</v>
      </c>
      <c r="D356" s="13" t="s">
        <v>18</v>
      </c>
      <c r="E356" s="12" t="s">
        <v>19</v>
      </c>
      <c r="F356" s="12" t="s">
        <v>19</v>
      </c>
      <c r="G356" s="24" t="s">
        <v>20</v>
      </c>
      <c r="H356" s="12" t="s">
        <v>19</v>
      </c>
      <c r="I356" s="12" t="s">
        <v>19</v>
      </c>
      <c r="J356" s="24" t="s">
        <v>20</v>
      </c>
      <c r="K356" s="12" t="s">
        <v>19</v>
      </c>
      <c r="L356" s="12" t="s">
        <v>19</v>
      </c>
      <c r="M356" s="24" t="s">
        <v>20</v>
      </c>
      <c r="N356" s="12" t="s">
        <v>21</v>
      </c>
      <c r="O356" s="14" t="s">
        <v>22</v>
      </c>
      <c r="P356" s="12"/>
      <c r="Q356" s="12"/>
      <c r="R356" s="12"/>
      <c r="S356" s="12"/>
      <c r="T356" s="12"/>
      <c r="U356" s="12"/>
      <c r="V356" s="53" t="s">
        <v>7</v>
      </c>
      <c r="W356" s="54" t="s">
        <v>48</v>
      </c>
      <c r="X356" s="55" t="s">
        <v>49</v>
      </c>
      <c r="Y356" s="56" t="s">
        <v>50</v>
      </c>
      <c r="Z356" s="55" t="s">
        <v>51</v>
      </c>
    </row>
    <row r="357" spans="2:26" ht="13.5" thickTop="1" x14ac:dyDescent="0.2">
      <c r="B357" s="1" t="s">
        <v>24</v>
      </c>
      <c r="C357" s="2">
        <v>139075</v>
      </c>
      <c r="D357" s="2">
        <v>4486</v>
      </c>
      <c r="E357" s="2">
        <v>358</v>
      </c>
      <c r="F357" s="2">
        <v>6</v>
      </c>
      <c r="G357" s="30">
        <v>0.98</v>
      </c>
      <c r="H357" s="2">
        <v>337</v>
      </c>
      <c r="I357" s="2">
        <v>7</v>
      </c>
      <c r="J357" s="30">
        <v>0.98</v>
      </c>
      <c r="K357" s="2">
        <v>662</v>
      </c>
      <c r="L357" s="2">
        <v>26</v>
      </c>
      <c r="M357" s="30">
        <v>0.95</v>
      </c>
      <c r="N357" s="4">
        <v>129.58000000000001</v>
      </c>
      <c r="O357" s="3">
        <v>16.399999999999999</v>
      </c>
      <c r="P357" s="27">
        <v>82.2</v>
      </c>
      <c r="Q357" s="27">
        <v>10.7</v>
      </c>
      <c r="R357" s="27"/>
      <c r="S357" s="27">
        <v>8.9</v>
      </c>
      <c r="T357" s="27">
        <v>1.8</v>
      </c>
      <c r="U357" s="27"/>
      <c r="V357" s="57">
        <f t="shared" ref="V357:V368" si="130">D357/$D$2</f>
        <v>0.8156363636363636</v>
      </c>
      <c r="W357" s="58">
        <f t="shared" ref="W357:W368" si="131">(D357*E357)/1000</f>
        <v>1605.9880000000001</v>
      </c>
      <c r="X357" s="59">
        <f>(W357)/$F$3</f>
        <v>0.97332606060606064</v>
      </c>
      <c r="Y357" s="60">
        <f t="shared" ref="Y357:Y368" si="132">(D357*H357)/1000</f>
        <v>1511.7819999999999</v>
      </c>
      <c r="Z357" s="59">
        <f>(Y357)/$H$3</f>
        <v>0.91623151515151513</v>
      </c>
    </row>
    <row r="358" spans="2:26" x14ac:dyDescent="0.2">
      <c r="B358" s="1" t="s">
        <v>25</v>
      </c>
      <c r="C358" s="2">
        <v>97587</v>
      </c>
      <c r="D358" s="2">
        <v>3485</v>
      </c>
      <c r="E358" s="2">
        <v>252</v>
      </c>
      <c r="F358" s="2">
        <v>7</v>
      </c>
      <c r="G358" s="30">
        <v>0.97</v>
      </c>
      <c r="H358" s="2">
        <v>332</v>
      </c>
      <c r="I358" s="2">
        <v>9</v>
      </c>
      <c r="J358" s="30">
        <v>0.97</v>
      </c>
      <c r="K358" s="2">
        <v>632</v>
      </c>
      <c r="L358" s="2">
        <v>31</v>
      </c>
      <c r="M358" s="30">
        <v>0.95</v>
      </c>
      <c r="N358" s="3">
        <v>174.16</v>
      </c>
      <c r="O358" s="3">
        <v>18.8</v>
      </c>
      <c r="P358" s="27">
        <v>98.3</v>
      </c>
      <c r="Q358" s="27">
        <v>11</v>
      </c>
      <c r="R358" s="27"/>
      <c r="S358" s="27">
        <v>10.801</v>
      </c>
      <c r="T358" s="27">
        <v>1.788</v>
      </c>
      <c r="U358" s="27"/>
      <c r="V358" s="57">
        <f t="shared" si="130"/>
        <v>0.63363636363636366</v>
      </c>
      <c r="W358" s="58">
        <f t="shared" si="131"/>
        <v>878.22</v>
      </c>
      <c r="X358" s="59">
        <f t="shared" ref="X358:X370" si="133">(W358)/$F$3</f>
        <v>0.53225454545454542</v>
      </c>
      <c r="Y358" s="60">
        <f t="shared" si="132"/>
        <v>1157.02</v>
      </c>
      <c r="Z358" s="59">
        <f t="shared" ref="Z358:Z370" si="134">(Y358)/$H$3</f>
        <v>0.70122424242424242</v>
      </c>
    </row>
    <row r="359" spans="2:26" x14ac:dyDescent="0.2">
      <c r="B359" s="1" t="s">
        <v>26</v>
      </c>
      <c r="C359" s="2">
        <v>107528</v>
      </c>
      <c r="D359" s="2">
        <v>3469</v>
      </c>
      <c r="E359" s="2">
        <v>304</v>
      </c>
      <c r="F359" s="2">
        <v>9</v>
      </c>
      <c r="G359" s="30">
        <v>0.97</v>
      </c>
      <c r="H359" s="2">
        <v>341</v>
      </c>
      <c r="I359" s="2">
        <v>5</v>
      </c>
      <c r="J359" s="30">
        <v>0.99</v>
      </c>
      <c r="K359" s="2">
        <v>690</v>
      </c>
      <c r="L359" s="2">
        <v>26</v>
      </c>
      <c r="M359" s="30">
        <v>0.96</v>
      </c>
      <c r="N359" s="3">
        <v>159.82</v>
      </c>
      <c r="O359" s="3">
        <v>16.25</v>
      </c>
      <c r="P359" s="2">
        <v>98.5</v>
      </c>
      <c r="Q359" s="27">
        <v>7.2</v>
      </c>
      <c r="R359" s="27"/>
      <c r="S359" s="27">
        <v>7.6</v>
      </c>
      <c r="T359" s="27">
        <v>1.3</v>
      </c>
      <c r="U359" s="27"/>
      <c r="V359" s="57">
        <f t="shared" si="130"/>
        <v>0.63072727272727269</v>
      </c>
      <c r="W359" s="58">
        <f t="shared" si="131"/>
        <v>1054.576</v>
      </c>
      <c r="X359" s="59">
        <f t="shared" si="133"/>
        <v>0.63913696969696976</v>
      </c>
      <c r="Y359" s="60">
        <f t="shared" si="132"/>
        <v>1182.9290000000001</v>
      </c>
      <c r="Z359" s="59">
        <f t="shared" si="134"/>
        <v>0.71692666666666671</v>
      </c>
    </row>
    <row r="360" spans="2:26" x14ac:dyDescent="0.2">
      <c r="B360" s="1" t="s">
        <v>27</v>
      </c>
      <c r="C360" s="2">
        <v>117532</v>
      </c>
      <c r="D360" s="2">
        <v>3918</v>
      </c>
      <c r="E360" s="2">
        <v>259</v>
      </c>
      <c r="F360" s="2">
        <v>6</v>
      </c>
      <c r="G360" s="30">
        <v>0.98</v>
      </c>
      <c r="H360" s="2">
        <v>339</v>
      </c>
      <c r="I360" s="2">
        <v>8</v>
      </c>
      <c r="J360" s="30">
        <v>0.98</v>
      </c>
      <c r="K360" s="2">
        <v>679</v>
      </c>
      <c r="L360" s="2">
        <v>27</v>
      </c>
      <c r="M360" s="30">
        <v>0.96</v>
      </c>
      <c r="N360" s="3">
        <v>176.9</v>
      </c>
      <c r="O360" s="3">
        <v>16.8</v>
      </c>
      <c r="P360" s="2">
        <v>76.400000000000006</v>
      </c>
      <c r="Q360" s="27">
        <v>7.8</v>
      </c>
      <c r="R360" s="27"/>
      <c r="S360" s="27">
        <v>9</v>
      </c>
      <c r="T360" s="27">
        <v>1.5</v>
      </c>
      <c r="U360" s="27"/>
      <c r="V360" s="57">
        <f t="shared" si="130"/>
        <v>0.71236363636363631</v>
      </c>
      <c r="W360" s="58">
        <f t="shared" si="131"/>
        <v>1014.7619999999999</v>
      </c>
      <c r="X360" s="59">
        <f t="shared" si="133"/>
        <v>0.61500727272727274</v>
      </c>
      <c r="Y360" s="60">
        <f t="shared" si="132"/>
        <v>1328.202</v>
      </c>
      <c r="Z360" s="59">
        <f t="shared" si="134"/>
        <v>0.80497090909090907</v>
      </c>
    </row>
    <row r="361" spans="2:26" x14ac:dyDescent="0.2">
      <c r="B361" s="1" t="s">
        <v>28</v>
      </c>
      <c r="C361" s="2">
        <v>133316</v>
      </c>
      <c r="D361" s="2">
        <v>4301</v>
      </c>
      <c r="E361" s="2">
        <v>240</v>
      </c>
      <c r="F361" s="2">
        <v>6</v>
      </c>
      <c r="G361" s="30">
        <v>0.98</v>
      </c>
      <c r="H361" s="2">
        <v>274</v>
      </c>
      <c r="I361" s="2">
        <v>7</v>
      </c>
      <c r="J361" s="30">
        <v>0.96</v>
      </c>
      <c r="K361" s="2">
        <v>582</v>
      </c>
      <c r="L361" s="2">
        <v>22</v>
      </c>
      <c r="M361" s="30">
        <v>0.97</v>
      </c>
      <c r="N361" s="3">
        <v>214.36</v>
      </c>
      <c r="O361" s="3">
        <v>16.187999999999999</v>
      </c>
      <c r="P361" s="2">
        <v>82.9</v>
      </c>
      <c r="Q361" s="27">
        <v>5.9</v>
      </c>
      <c r="R361" s="27"/>
      <c r="S361" s="27">
        <v>7.2</v>
      </c>
      <c r="T361" s="27">
        <v>1.4</v>
      </c>
      <c r="U361" s="27"/>
      <c r="V361" s="57">
        <f t="shared" si="130"/>
        <v>0.78200000000000003</v>
      </c>
      <c r="W361" s="58">
        <f t="shared" si="131"/>
        <v>1032.24</v>
      </c>
      <c r="X361" s="59">
        <f t="shared" si="133"/>
        <v>0.62560000000000004</v>
      </c>
      <c r="Y361" s="60">
        <f t="shared" si="132"/>
        <v>1178.4739999999999</v>
      </c>
      <c r="Z361" s="59">
        <f t="shared" si="134"/>
        <v>0.71422666666666668</v>
      </c>
    </row>
    <row r="362" spans="2:26" x14ac:dyDescent="0.2">
      <c r="B362" s="1" t="s">
        <v>29</v>
      </c>
      <c r="C362" s="2">
        <v>114369</v>
      </c>
      <c r="D362" s="2">
        <v>3812</v>
      </c>
      <c r="E362" s="2">
        <v>368</v>
      </c>
      <c r="F362" s="2">
        <v>9</v>
      </c>
      <c r="G362" s="30">
        <v>0.97</v>
      </c>
      <c r="H362" s="2">
        <v>341</v>
      </c>
      <c r="I362" s="2">
        <v>8</v>
      </c>
      <c r="J362" s="30">
        <v>0.98</v>
      </c>
      <c r="K362" s="2">
        <v>736</v>
      </c>
      <c r="L362" s="2">
        <v>23</v>
      </c>
      <c r="M362" s="30">
        <v>0.97</v>
      </c>
      <c r="N362" s="3">
        <v>161.5</v>
      </c>
      <c r="O362" s="3">
        <v>17.033000000000001</v>
      </c>
      <c r="P362" s="2">
        <v>88.1</v>
      </c>
      <c r="Q362" s="27">
        <v>5.9</v>
      </c>
      <c r="R362" s="27"/>
      <c r="S362" s="27">
        <v>7.5</v>
      </c>
      <c r="T362" s="27">
        <v>0.9</v>
      </c>
      <c r="U362" s="27"/>
      <c r="V362" s="57">
        <f t="shared" si="130"/>
        <v>0.69309090909090909</v>
      </c>
      <c r="W362" s="58">
        <f t="shared" si="131"/>
        <v>1402.816</v>
      </c>
      <c r="X362" s="59">
        <f t="shared" si="133"/>
        <v>0.85019151515151514</v>
      </c>
      <c r="Y362" s="60">
        <f t="shared" si="132"/>
        <v>1299.8920000000001</v>
      </c>
      <c r="Z362" s="59">
        <f t="shared" si="134"/>
        <v>0.78781333333333337</v>
      </c>
    </row>
    <row r="363" spans="2:26" x14ac:dyDescent="0.2">
      <c r="B363" s="1" t="s">
        <v>30</v>
      </c>
      <c r="C363" s="2">
        <v>119273</v>
      </c>
      <c r="D363" s="2">
        <v>3848</v>
      </c>
      <c r="E363" s="2">
        <v>195</v>
      </c>
      <c r="F363" s="2">
        <v>11</v>
      </c>
      <c r="G363" s="30">
        <v>0.94</v>
      </c>
      <c r="H363" s="2">
        <v>236</v>
      </c>
      <c r="I363" s="2">
        <v>11</v>
      </c>
      <c r="J363" s="30">
        <v>0.95</v>
      </c>
      <c r="K363" s="2">
        <v>465</v>
      </c>
      <c r="L363" s="2">
        <v>34</v>
      </c>
      <c r="M363" s="30">
        <v>0.93</v>
      </c>
      <c r="N363" s="3">
        <v>278.48</v>
      </c>
      <c r="O363" s="3">
        <v>18.335999999999999</v>
      </c>
      <c r="P363" s="2">
        <v>75.7</v>
      </c>
      <c r="Q363" s="27">
        <v>8.5</v>
      </c>
      <c r="R363" s="27"/>
      <c r="S363" s="27">
        <v>7.7</v>
      </c>
      <c r="T363" s="27">
        <v>1.4</v>
      </c>
      <c r="U363" s="27"/>
      <c r="V363" s="57">
        <f t="shared" si="130"/>
        <v>0.69963636363636361</v>
      </c>
      <c r="W363" s="58">
        <f t="shared" si="131"/>
        <v>750.36</v>
      </c>
      <c r="X363" s="59">
        <f t="shared" si="133"/>
        <v>0.45476363636363637</v>
      </c>
      <c r="Y363" s="60">
        <f t="shared" si="132"/>
        <v>908.12800000000004</v>
      </c>
      <c r="Z363" s="59">
        <f t="shared" si="134"/>
        <v>0.55038060606060613</v>
      </c>
    </row>
    <row r="364" spans="2:26" x14ac:dyDescent="0.2">
      <c r="B364" s="1" t="s">
        <v>31</v>
      </c>
      <c r="C364" s="2">
        <v>128820</v>
      </c>
      <c r="D364" s="2">
        <v>4155</v>
      </c>
      <c r="E364" s="2">
        <v>241</v>
      </c>
      <c r="F364" s="2">
        <v>7</v>
      </c>
      <c r="G364" s="30">
        <v>0.97</v>
      </c>
      <c r="H364" s="2">
        <v>219</v>
      </c>
      <c r="I364" s="2">
        <v>10</v>
      </c>
      <c r="J364" s="30">
        <v>0.95</v>
      </c>
      <c r="K364" s="2">
        <v>486</v>
      </c>
      <c r="L364" s="2">
        <v>27</v>
      </c>
      <c r="M364" s="30">
        <v>0.94</v>
      </c>
      <c r="N364" s="3">
        <v>122.26</v>
      </c>
      <c r="O364" s="3">
        <v>17.440000000000001</v>
      </c>
      <c r="P364" s="2">
        <v>67</v>
      </c>
      <c r="Q364" s="27">
        <v>5.6</v>
      </c>
      <c r="R364" s="27"/>
      <c r="S364" s="27">
        <v>7.7</v>
      </c>
      <c r="T364" s="27">
        <v>1.4</v>
      </c>
      <c r="U364" s="27"/>
      <c r="V364" s="57">
        <f t="shared" si="130"/>
        <v>0.75545454545454549</v>
      </c>
      <c r="W364" s="58">
        <f t="shared" si="131"/>
        <v>1001.355</v>
      </c>
      <c r="X364" s="59">
        <f t="shared" si="133"/>
        <v>0.60688181818181819</v>
      </c>
      <c r="Y364" s="60">
        <f t="shared" si="132"/>
        <v>909.94500000000005</v>
      </c>
      <c r="Z364" s="59">
        <f t="shared" si="134"/>
        <v>0.55148181818181818</v>
      </c>
    </row>
    <row r="365" spans="2:26" x14ac:dyDescent="0.2">
      <c r="B365" s="1" t="s">
        <v>32</v>
      </c>
      <c r="C365" s="2">
        <v>118538</v>
      </c>
      <c r="D365" s="2">
        <v>3951</v>
      </c>
      <c r="E365" s="2">
        <v>303</v>
      </c>
      <c r="F365" s="2">
        <v>11</v>
      </c>
      <c r="G365" s="30">
        <v>0.96</v>
      </c>
      <c r="H365" s="2">
        <v>339</v>
      </c>
      <c r="I365" s="2">
        <v>9</v>
      </c>
      <c r="J365" s="30">
        <v>0.97</v>
      </c>
      <c r="K365" s="2">
        <v>710</v>
      </c>
      <c r="L365" s="2">
        <v>29</v>
      </c>
      <c r="M365" s="30">
        <v>0.96</v>
      </c>
      <c r="N365" s="3">
        <v>106.4</v>
      </c>
      <c r="O365" s="3">
        <v>18.170000000000002</v>
      </c>
      <c r="P365" s="2">
        <v>95.5</v>
      </c>
      <c r="Q365" s="27">
        <v>10.3</v>
      </c>
      <c r="R365" s="27"/>
      <c r="S365" s="27">
        <v>8.5</v>
      </c>
      <c r="T365" s="27">
        <v>1.1000000000000001</v>
      </c>
      <c r="U365" s="27"/>
      <c r="V365" s="57">
        <f t="shared" si="130"/>
        <v>0.71836363636363632</v>
      </c>
      <c r="W365" s="58">
        <f t="shared" si="131"/>
        <v>1197.153</v>
      </c>
      <c r="X365" s="59">
        <f t="shared" si="133"/>
        <v>0.72554727272727271</v>
      </c>
      <c r="Y365" s="60">
        <f t="shared" si="132"/>
        <v>1339.3889999999999</v>
      </c>
      <c r="Z365" s="59">
        <f t="shared" si="134"/>
        <v>0.81175090909090908</v>
      </c>
    </row>
    <row r="366" spans="2:26" x14ac:dyDescent="0.2">
      <c r="B366" s="1" t="s">
        <v>33</v>
      </c>
      <c r="C366" s="2">
        <v>116524</v>
      </c>
      <c r="D366" s="2">
        <v>3759</v>
      </c>
      <c r="E366" s="2">
        <v>262</v>
      </c>
      <c r="F366" s="2">
        <v>10</v>
      </c>
      <c r="G366" s="30">
        <v>0.96</v>
      </c>
      <c r="H366" s="2">
        <v>301</v>
      </c>
      <c r="I366" s="2">
        <v>11</v>
      </c>
      <c r="J366" s="30">
        <v>0.96</v>
      </c>
      <c r="K366" s="2">
        <v>605</v>
      </c>
      <c r="L366" s="2">
        <v>35</v>
      </c>
      <c r="M366" s="30">
        <v>0.94</v>
      </c>
      <c r="N366" s="3">
        <v>99.12</v>
      </c>
      <c r="O366" s="3">
        <v>17.8</v>
      </c>
      <c r="P366" s="2">
        <v>85.1</v>
      </c>
      <c r="Q366" s="27">
        <v>10.199999999999999</v>
      </c>
      <c r="R366" s="27"/>
      <c r="S366" s="27">
        <v>8.5</v>
      </c>
      <c r="T366" s="27">
        <v>1.2</v>
      </c>
      <c r="U366" s="27"/>
      <c r="V366" s="57">
        <f t="shared" si="130"/>
        <v>0.68345454545454543</v>
      </c>
      <c r="W366" s="58">
        <f t="shared" si="131"/>
        <v>984.85799999999995</v>
      </c>
      <c r="X366" s="59">
        <f t="shared" si="133"/>
        <v>0.59688363636363628</v>
      </c>
      <c r="Y366" s="60">
        <f t="shared" si="132"/>
        <v>1131.4590000000001</v>
      </c>
      <c r="Z366" s="59">
        <f t="shared" si="134"/>
        <v>0.68573272727272727</v>
      </c>
    </row>
    <row r="367" spans="2:26" x14ac:dyDescent="0.2">
      <c r="B367" s="18" t="s">
        <v>34</v>
      </c>
      <c r="C367" s="2">
        <v>96035</v>
      </c>
      <c r="D367" s="2">
        <f>C367/30</f>
        <v>3201.1666666666665</v>
      </c>
      <c r="E367" s="2">
        <v>268</v>
      </c>
      <c r="F367" s="2">
        <v>10</v>
      </c>
      <c r="G367" s="30">
        <v>0.96</v>
      </c>
      <c r="H367" s="2">
        <v>313</v>
      </c>
      <c r="I367" s="2">
        <v>11</v>
      </c>
      <c r="J367" s="30">
        <v>0.96</v>
      </c>
      <c r="K367" s="2">
        <v>633</v>
      </c>
      <c r="L367" s="2">
        <v>34</v>
      </c>
      <c r="M367" s="30">
        <v>0.95</v>
      </c>
      <c r="N367" s="3">
        <v>186.3</v>
      </c>
      <c r="O367" s="3">
        <v>17.3</v>
      </c>
      <c r="P367" s="2">
        <v>100.7</v>
      </c>
      <c r="Q367" s="27">
        <v>8.5</v>
      </c>
      <c r="R367" s="27"/>
      <c r="S367" s="27">
        <v>9.9</v>
      </c>
      <c r="T367" s="27">
        <v>1.1000000000000001</v>
      </c>
      <c r="U367" s="27"/>
      <c r="V367" s="57">
        <f t="shared" si="130"/>
        <v>0.58203030303030301</v>
      </c>
      <c r="W367" s="58">
        <f t="shared" si="131"/>
        <v>857.91266666666661</v>
      </c>
      <c r="X367" s="59">
        <f t="shared" si="133"/>
        <v>0.51994707070707069</v>
      </c>
      <c r="Y367" s="60">
        <f t="shared" si="132"/>
        <v>1001.9651666666666</v>
      </c>
      <c r="Z367" s="59">
        <f t="shared" si="134"/>
        <v>0.60725161616161616</v>
      </c>
    </row>
    <row r="368" spans="2:26" ht="13.5" thickBot="1" x14ac:dyDescent="0.25">
      <c r="B368" s="20" t="s">
        <v>35</v>
      </c>
      <c r="C368" s="2">
        <v>119322</v>
      </c>
      <c r="D368" s="2">
        <v>3849</v>
      </c>
      <c r="E368" s="2">
        <v>289</v>
      </c>
      <c r="F368" s="2">
        <v>10</v>
      </c>
      <c r="G368" s="30">
        <v>0.97</v>
      </c>
      <c r="H368" s="2">
        <v>319</v>
      </c>
      <c r="I368" s="2">
        <v>10</v>
      </c>
      <c r="J368" s="30">
        <v>0.97</v>
      </c>
      <c r="K368" s="2">
        <v>672</v>
      </c>
      <c r="L368" s="2">
        <v>25</v>
      </c>
      <c r="M368" s="30">
        <v>0.96</v>
      </c>
      <c r="N368" s="3">
        <v>27.64</v>
      </c>
      <c r="O368" s="3">
        <v>17.100000000000001</v>
      </c>
      <c r="P368" s="2">
        <v>87.9</v>
      </c>
      <c r="Q368" s="27">
        <v>7.4</v>
      </c>
      <c r="R368" s="27"/>
      <c r="S368" s="27">
        <v>9.5</v>
      </c>
      <c r="T368" s="27">
        <v>1</v>
      </c>
      <c r="U368" s="27"/>
      <c r="V368" s="57">
        <f t="shared" si="130"/>
        <v>0.69981818181818178</v>
      </c>
      <c r="W368" s="58">
        <f t="shared" si="131"/>
        <v>1112.3610000000001</v>
      </c>
      <c r="X368" s="59">
        <f t="shared" si="133"/>
        <v>0.67415818181818188</v>
      </c>
      <c r="Y368" s="60">
        <f t="shared" si="132"/>
        <v>1227.8309999999999</v>
      </c>
      <c r="Z368" s="59">
        <f t="shared" si="134"/>
        <v>0.74413999999999991</v>
      </c>
    </row>
    <row r="369" spans="2:26" ht="13.5" thickTop="1" x14ac:dyDescent="0.2">
      <c r="B369" s="19" t="s">
        <v>104</v>
      </c>
      <c r="C369" s="26">
        <f>SUM(C357:C368)</f>
        <v>1407919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>
        <f>SUM(N357:N368)</f>
        <v>1836.5200000000004</v>
      </c>
      <c r="O369" s="5"/>
      <c r="P369" s="5"/>
      <c r="Q369" s="5"/>
      <c r="R369" s="5"/>
      <c r="S369" s="5"/>
      <c r="T369" s="5"/>
      <c r="U369" s="5"/>
      <c r="V369" s="61"/>
      <c r="W369" s="62"/>
      <c r="X369" s="63"/>
      <c r="Y369" s="64"/>
      <c r="Z369" s="63"/>
    </row>
    <row r="370" spans="2:26" ht="13.5" thickBot="1" x14ac:dyDescent="0.25">
      <c r="B370" s="6" t="s">
        <v>105</v>
      </c>
      <c r="C370" s="7">
        <f t="shared" ref="C370:T370" si="135">AVERAGE(C357:C368)</f>
        <v>117326.58333333333</v>
      </c>
      <c r="D370" s="7">
        <f t="shared" si="135"/>
        <v>3852.8472222222222</v>
      </c>
      <c r="E370" s="7">
        <f t="shared" si="135"/>
        <v>278.25</v>
      </c>
      <c r="F370" s="7">
        <f t="shared" si="135"/>
        <v>8.5</v>
      </c>
      <c r="G370" s="31">
        <f>AVERAGE(G357:G368)</f>
        <v>0.96750000000000014</v>
      </c>
      <c r="H370" s="7">
        <f>AVERAGE(H357:H368)</f>
        <v>307.58333333333331</v>
      </c>
      <c r="I370" s="7">
        <f>AVERAGE(I357:I368)</f>
        <v>8.8333333333333339</v>
      </c>
      <c r="J370" s="31">
        <f>AVERAGE(J357:J368)</f>
        <v>0.9683333333333336</v>
      </c>
      <c r="K370" s="7">
        <f t="shared" si="135"/>
        <v>629.33333333333337</v>
      </c>
      <c r="L370" s="7">
        <f t="shared" si="135"/>
        <v>28.25</v>
      </c>
      <c r="M370" s="31">
        <f>AVERAGE(M357:M368)</f>
        <v>0.95333333333333314</v>
      </c>
      <c r="N370" s="7">
        <f t="shared" si="135"/>
        <v>153.04333333333338</v>
      </c>
      <c r="O370" s="7">
        <f t="shared" si="135"/>
        <v>17.301416666666672</v>
      </c>
      <c r="P370" s="7">
        <f t="shared" si="135"/>
        <v>86.52500000000002</v>
      </c>
      <c r="Q370" s="7">
        <f t="shared" si="135"/>
        <v>8.25</v>
      </c>
      <c r="R370" s="7"/>
      <c r="S370" s="21">
        <f t="shared" si="135"/>
        <v>8.5667500000000008</v>
      </c>
      <c r="T370" s="21">
        <f t="shared" si="135"/>
        <v>1.3240000000000001</v>
      </c>
      <c r="U370" s="21"/>
      <c r="V370" s="65">
        <f>D370/$D$2</f>
        <v>0.70051767676767673</v>
      </c>
      <c r="W370" s="66">
        <f>(D370*E370)/1000</f>
        <v>1072.0547395833332</v>
      </c>
      <c r="X370" s="67">
        <f t="shared" si="133"/>
        <v>0.6497301452020201</v>
      </c>
      <c r="Y370" s="68">
        <f>(D370*H370)/1000</f>
        <v>1185.0715914351852</v>
      </c>
      <c r="Z370" s="67">
        <f t="shared" si="134"/>
        <v>0.71822520693041525</v>
      </c>
    </row>
    <row r="371" spans="2:26" ht="13.5" thickTop="1" x14ac:dyDescent="0.2"/>
    <row r="372" spans="2:26" ht="13.5" thickBot="1" x14ac:dyDescent="0.25"/>
    <row r="373" spans="2:26" ht="13.5" thickTop="1" x14ac:dyDescent="0.2">
      <c r="B373" s="15" t="s">
        <v>6</v>
      </c>
      <c r="C373" s="16" t="s">
        <v>7</v>
      </c>
      <c r="D373" s="16" t="s">
        <v>7</v>
      </c>
      <c r="E373" s="16" t="s">
        <v>8</v>
      </c>
      <c r="F373" s="16" t="s">
        <v>9</v>
      </c>
      <c r="G373" s="23" t="s">
        <v>3</v>
      </c>
      <c r="H373" s="16" t="s">
        <v>10</v>
      </c>
      <c r="I373" s="16" t="s">
        <v>11</v>
      </c>
      <c r="J373" s="23" t="s">
        <v>4</v>
      </c>
      <c r="K373" s="16" t="s">
        <v>12</v>
      </c>
      <c r="L373" s="16" t="s">
        <v>13</v>
      </c>
      <c r="M373" s="23" t="s">
        <v>14</v>
      </c>
      <c r="N373" s="16" t="s">
        <v>106</v>
      </c>
      <c r="O373" s="17" t="s">
        <v>16</v>
      </c>
      <c r="P373" s="16" t="s">
        <v>75</v>
      </c>
      <c r="Q373" s="16" t="s">
        <v>76</v>
      </c>
      <c r="R373" s="16"/>
      <c r="S373" s="16" t="s">
        <v>83</v>
      </c>
      <c r="T373" s="16" t="s">
        <v>84</v>
      </c>
      <c r="U373" s="16"/>
      <c r="V373" s="49" t="s">
        <v>44</v>
      </c>
      <c r="W373" s="50" t="s">
        <v>45</v>
      </c>
      <c r="X373" s="51" t="s">
        <v>46</v>
      </c>
      <c r="Y373" s="52" t="s">
        <v>44</v>
      </c>
      <c r="Z373" s="51" t="s">
        <v>44</v>
      </c>
    </row>
    <row r="374" spans="2:26" ht="13.5" thickBot="1" x14ac:dyDescent="0.25">
      <c r="B374" s="11" t="s">
        <v>107</v>
      </c>
      <c r="C374" s="12" t="s">
        <v>17</v>
      </c>
      <c r="D374" s="13" t="s">
        <v>18</v>
      </c>
      <c r="E374" s="12" t="s">
        <v>19</v>
      </c>
      <c r="F374" s="12" t="s">
        <v>19</v>
      </c>
      <c r="G374" s="24" t="s">
        <v>20</v>
      </c>
      <c r="H374" s="12" t="s">
        <v>19</v>
      </c>
      <c r="I374" s="12" t="s">
        <v>19</v>
      </c>
      <c r="J374" s="24" t="s">
        <v>20</v>
      </c>
      <c r="K374" s="12" t="s">
        <v>19</v>
      </c>
      <c r="L374" s="12" t="s">
        <v>19</v>
      </c>
      <c r="M374" s="24" t="s">
        <v>20</v>
      </c>
      <c r="N374" s="12" t="s">
        <v>21</v>
      </c>
      <c r="O374" s="14" t="s">
        <v>22</v>
      </c>
      <c r="P374" s="12"/>
      <c r="Q374" s="12"/>
      <c r="R374" s="12"/>
      <c r="S374" s="12"/>
      <c r="T374" s="12"/>
      <c r="U374" s="12"/>
      <c r="V374" s="53" t="s">
        <v>7</v>
      </c>
      <c r="W374" s="54" t="s">
        <v>48</v>
      </c>
      <c r="X374" s="55" t="s">
        <v>49</v>
      </c>
      <c r="Y374" s="56" t="s">
        <v>50</v>
      </c>
      <c r="Z374" s="55" t="s">
        <v>51</v>
      </c>
    </row>
    <row r="375" spans="2:26" ht="13.5" thickTop="1" x14ac:dyDescent="0.2">
      <c r="B375" s="1" t="s">
        <v>24</v>
      </c>
      <c r="C375" s="2">
        <v>133000</v>
      </c>
      <c r="D375" s="2">
        <v>4290</v>
      </c>
      <c r="E375" s="2">
        <v>241</v>
      </c>
      <c r="F375" s="2">
        <v>7</v>
      </c>
      <c r="G375" s="30">
        <v>0.97</v>
      </c>
      <c r="H375" s="2">
        <v>240</v>
      </c>
      <c r="I375" s="2">
        <v>7</v>
      </c>
      <c r="J375" s="30">
        <v>0.97</v>
      </c>
      <c r="K375" s="2">
        <v>540</v>
      </c>
      <c r="L375" s="2">
        <v>21</v>
      </c>
      <c r="M375" s="30">
        <v>0.96</v>
      </c>
      <c r="N375" s="4">
        <v>99</v>
      </c>
      <c r="O375" s="3">
        <v>17.8</v>
      </c>
      <c r="P375" s="33">
        <v>69</v>
      </c>
      <c r="Q375" s="33">
        <v>5.3</v>
      </c>
      <c r="R375" s="33"/>
      <c r="S375" s="27">
        <v>7.1</v>
      </c>
      <c r="T375" s="27">
        <v>1.1000000000000001</v>
      </c>
      <c r="U375" s="27"/>
      <c r="V375" s="57">
        <f t="shared" ref="V375:V386" si="136">D375/$D$2</f>
        <v>0.78</v>
      </c>
      <c r="W375" s="58">
        <f t="shared" ref="W375:W386" si="137">(D375*E375)/1000</f>
        <v>1033.8900000000001</v>
      </c>
      <c r="X375" s="59">
        <f>(W375)/$F$3</f>
        <v>0.62660000000000005</v>
      </c>
      <c r="Y375" s="60">
        <f t="shared" ref="Y375:Y386" si="138">(D375*H375)/1000</f>
        <v>1029.5999999999999</v>
      </c>
      <c r="Z375" s="59">
        <f>(Y375)/$H$3</f>
        <v>0.624</v>
      </c>
    </row>
    <row r="376" spans="2:26" x14ac:dyDescent="0.2">
      <c r="B376" s="1" t="s">
        <v>25</v>
      </c>
      <c r="C376" s="2">
        <v>173504</v>
      </c>
      <c r="D376" s="2">
        <v>5983</v>
      </c>
      <c r="E376" s="2">
        <v>249</v>
      </c>
      <c r="F376" s="2">
        <v>7</v>
      </c>
      <c r="G376" s="30">
        <v>0.97</v>
      </c>
      <c r="H376" s="2">
        <v>222</v>
      </c>
      <c r="I376" s="2">
        <v>8</v>
      </c>
      <c r="J376" s="30">
        <v>0.97</v>
      </c>
      <c r="K376" s="2">
        <v>482</v>
      </c>
      <c r="L376" s="2">
        <v>22</v>
      </c>
      <c r="M376" s="30">
        <v>0.96</v>
      </c>
      <c r="N376" s="3">
        <v>95</v>
      </c>
      <c r="O376" s="3">
        <v>19</v>
      </c>
      <c r="P376" s="33">
        <v>66.7</v>
      </c>
      <c r="Q376" s="33">
        <v>7.5</v>
      </c>
      <c r="R376" s="33"/>
      <c r="S376" s="27">
        <v>6.7</v>
      </c>
      <c r="T376" s="27">
        <v>1.3</v>
      </c>
      <c r="U376" s="27"/>
      <c r="V376" s="57">
        <f t="shared" si="136"/>
        <v>1.0878181818181818</v>
      </c>
      <c r="W376" s="58">
        <f t="shared" si="137"/>
        <v>1489.7670000000001</v>
      </c>
      <c r="X376" s="59">
        <f t="shared" ref="X376:X388" si="139">(W376)/$F$3</f>
        <v>0.90288909090909097</v>
      </c>
      <c r="Y376" s="60">
        <f t="shared" si="138"/>
        <v>1328.2260000000001</v>
      </c>
      <c r="Z376" s="59">
        <f t="shared" ref="Z376:Z388" si="140">(Y376)/$H$3</f>
        <v>0.80498545454545456</v>
      </c>
    </row>
    <row r="377" spans="2:26" x14ac:dyDescent="0.2">
      <c r="B377" s="1" t="s">
        <v>26</v>
      </c>
      <c r="C377" s="2">
        <v>138626</v>
      </c>
      <c r="D377" s="2">
        <v>4472</v>
      </c>
      <c r="E377" s="2">
        <v>331</v>
      </c>
      <c r="F377" s="2">
        <v>14</v>
      </c>
      <c r="G377" s="30">
        <v>0.96</v>
      </c>
      <c r="H377" s="2">
        <v>300</v>
      </c>
      <c r="I377" s="2">
        <v>11</v>
      </c>
      <c r="J377" s="30">
        <v>0.96</v>
      </c>
      <c r="K377" s="2">
        <v>638</v>
      </c>
      <c r="L377" s="2">
        <v>34</v>
      </c>
      <c r="M377" s="30">
        <v>0.95</v>
      </c>
      <c r="N377" s="3">
        <v>154.88999999999999</v>
      </c>
      <c r="O377" s="3">
        <v>18.600000000000001</v>
      </c>
      <c r="P377" s="33">
        <v>86.9</v>
      </c>
      <c r="Q377" s="33">
        <v>6.8</v>
      </c>
      <c r="R377" s="33"/>
      <c r="S377" s="27">
        <v>9.3000000000000007</v>
      </c>
      <c r="T377" s="27">
        <v>1</v>
      </c>
      <c r="U377" s="27"/>
      <c r="V377" s="57">
        <f t="shared" si="136"/>
        <v>0.81309090909090909</v>
      </c>
      <c r="W377" s="58">
        <f t="shared" si="137"/>
        <v>1480.232</v>
      </c>
      <c r="X377" s="59">
        <f t="shared" si="139"/>
        <v>0.89711030303030304</v>
      </c>
      <c r="Y377" s="60">
        <f t="shared" si="138"/>
        <v>1341.6</v>
      </c>
      <c r="Z377" s="59">
        <f t="shared" si="140"/>
        <v>0.81309090909090909</v>
      </c>
    </row>
    <row r="378" spans="2:26" x14ac:dyDescent="0.2">
      <c r="B378" s="1" t="s">
        <v>27</v>
      </c>
      <c r="C378" s="2">
        <v>327033</v>
      </c>
      <c r="D378" s="2">
        <v>10901</v>
      </c>
      <c r="E378" s="2">
        <v>90</v>
      </c>
      <c r="F378" s="2">
        <v>12</v>
      </c>
      <c r="G378" s="30">
        <v>0.86</v>
      </c>
      <c r="H378" s="2">
        <v>86</v>
      </c>
      <c r="I378" s="2">
        <v>8</v>
      </c>
      <c r="J378" s="30">
        <v>0.91</v>
      </c>
      <c r="K378" s="2">
        <v>190</v>
      </c>
      <c r="L378" s="2">
        <v>23</v>
      </c>
      <c r="M378" s="30">
        <v>0.88</v>
      </c>
      <c r="N378" s="3">
        <v>156.58000000000001</v>
      </c>
      <c r="O378" s="3">
        <v>17.466999999999999</v>
      </c>
      <c r="P378" s="33">
        <v>23.4</v>
      </c>
      <c r="Q378" s="33">
        <v>5.2</v>
      </c>
      <c r="R378" s="33"/>
      <c r="S378" s="27">
        <v>3.5</v>
      </c>
      <c r="T378" s="27">
        <v>1.1000000000000001</v>
      </c>
      <c r="U378" s="27"/>
      <c r="V378" s="57">
        <f t="shared" si="136"/>
        <v>1.982</v>
      </c>
      <c r="W378" s="58">
        <f t="shared" si="137"/>
        <v>981.09</v>
      </c>
      <c r="X378" s="59">
        <f t="shared" si="139"/>
        <v>0.59460000000000002</v>
      </c>
      <c r="Y378" s="60">
        <f t="shared" si="138"/>
        <v>937.48599999999999</v>
      </c>
      <c r="Z378" s="59">
        <f t="shared" si="140"/>
        <v>0.56817333333333331</v>
      </c>
    </row>
    <row r="379" spans="2:26" x14ac:dyDescent="0.2">
      <c r="B379" s="1" t="s">
        <v>28</v>
      </c>
      <c r="C379" s="2">
        <v>366417</v>
      </c>
      <c r="D379" s="2">
        <v>11820</v>
      </c>
      <c r="E379" s="2">
        <v>91</v>
      </c>
      <c r="F379" s="2">
        <v>11</v>
      </c>
      <c r="G379" s="30">
        <v>0.88</v>
      </c>
      <c r="H379" s="2">
        <v>70</v>
      </c>
      <c r="I379" s="2">
        <v>9</v>
      </c>
      <c r="J379" s="30">
        <v>0.88</v>
      </c>
      <c r="K379" s="2">
        <v>137</v>
      </c>
      <c r="L379" s="2">
        <v>23</v>
      </c>
      <c r="M379" s="30">
        <v>0.83</v>
      </c>
      <c r="N379" s="3">
        <v>126</v>
      </c>
      <c r="O379" s="3">
        <v>17.8</v>
      </c>
      <c r="P379" s="33">
        <v>32.200000000000003</v>
      </c>
      <c r="Q379" s="33">
        <v>5.6</v>
      </c>
      <c r="R379" s="33"/>
      <c r="S379" s="27">
        <v>2.6</v>
      </c>
      <c r="T379" s="27">
        <v>1.1000000000000001</v>
      </c>
      <c r="U379" s="27"/>
      <c r="V379" s="57">
        <f t="shared" si="136"/>
        <v>2.1490909090909089</v>
      </c>
      <c r="W379" s="58">
        <f t="shared" si="137"/>
        <v>1075.6199999999999</v>
      </c>
      <c r="X379" s="59">
        <f t="shared" si="139"/>
        <v>0.65189090909090908</v>
      </c>
      <c r="Y379" s="60">
        <f t="shared" si="138"/>
        <v>827.4</v>
      </c>
      <c r="Z379" s="59">
        <f t="shared" si="140"/>
        <v>0.50145454545454549</v>
      </c>
    </row>
    <row r="380" spans="2:26" x14ac:dyDescent="0.2">
      <c r="B380" s="1" t="s">
        <v>29</v>
      </c>
      <c r="C380" s="2">
        <v>341046</v>
      </c>
      <c r="D380" s="2">
        <v>11368</v>
      </c>
      <c r="E380" s="2">
        <v>201</v>
      </c>
      <c r="F380" s="2">
        <v>8</v>
      </c>
      <c r="G380" s="30">
        <v>0.96</v>
      </c>
      <c r="H380" s="2">
        <v>140</v>
      </c>
      <c r="I380" s="2">
        <v>7</v>
      </c>
      <c r="J380" s="30">
        <v>0.95</v>
      </c>
      <c r="K380" s="2">
        <v>305</v>
      </c>
      <c r="L380" s="2">
        <v>18</v>
      </c>
      <c r="M380" s="30">
        <v>0.94</v>
      </c>
      <c r="N380" s="3">
        <v>175</v>
      </c>
      <c r="O380" s="3">
        <v>18.5</v>
      </c>
      <c r="P380" s="33">
        <v>27.1</v>
      </c>
      <c r="Q380" s="33">
        <v>8.3000000000000007</v>
      </c>
      <c r="R380" s="33"/>
      <c r="S380" s="27">
        <v>3.2</v>
      </c>
      <c r="T380" s="27">
        <v>1.2</v>
      </c>
      <c r="U380" s="27"/>
      <c r="V380" s="57">
        <f t="shared" si="136"/>
        <v>2.0669090909090908</v>
      </c>
      <c r="W380" s="58">
        <f t="shared" si="137"/>
        <v>2284.9679999999998</v>
      </c>
      <c r="X380" s="59">
        <f t="shared" si="139"/>
        <v>1.3848290909090908</v>
      </c>
      <c r="Y380" s="60">
        <f t="shared" si="138"/>
        <v>1591.52</v>
      </c>
      <c r="Z380" s="59">
        <f t="shared" si="140"/>
        <v>0.96455757575757572</v>
      </c>
    </row>
    <row r="381" spans="2:26" x14ac:dyDescent="0.2">
      <c r="B381" s="1" t="s">
        <v>30</v>
      </c>
      <c r="C381" s="2">
        <v>220988</v>
      </c>
      <c r="D381" s="2">
        <v>7129</v>
      </c>
      <c r="E381" s="2">
        <v>133</v>
      </c>
      <c r="F381" s="2">
        <v>10</v>
      </c>
      <c r="G381" s="30">
        <v>0.93</v>
      </c>
      <c r="H381" s="2">
        <v>141</v>
      </c>
      <c r="I381" s="2">
        <v>9</v>
      </c>
      <c r="J381" s="30">
        <v>0.94</v>
      </c>
      <c r="K381" s="2">
        <v>287</v>
      </c>
      <c r="L381" s="2">
        <v>21</v>
      </c>
      <c r="M381" s="30">
        <v>0.93</v>
      </c>
      <c r="N381" s="3">
        <v>159</v>
      </c>
      <c r="O381" s="3">
        <v>18.399999999999999</v>
      </c>
      <c r="P381" s="33">
        <v>27.7</v>
      </c>
      <c r="Q381" s="33">
        <v>8.5</v>
      </c>
      <c r="R381" s="33"/>
      <c r="S381" s="27">
        <v>3.7</v>
      </c>
      <c r="T381" s="27">
        <v>1</v>
      </c>
      <c r="U381" s="27"/>
      <c r="V381" s="57">
        <f t="shared" si="136"/>
        <v>1.2961818181818181</v>
      </c>
      <c r="W381" s="58">
        <f t="shared" si="137"/>
        <v>948.15700000000004</v>
      </c>
      <c r="X381" s="59">
        <f t="shared" si="139"/>
        <v>0.57464060606060607</v>
      </c>
      <c r="Y381" s="60">
        <f t="shared" si="138"/>
        <v>1005.189</v>
      </c>
      <c r="Z381" s="59">
        <f t="shared" si="140"/>
        <v>0.60920545454545449</v>
      </c>
    </row>
    <row r="382" spans="2:26" x14ac:dyDescent="0.2">
      <c r="B382" s="1" t="s">
        <v>31</v>
      </c>
      <c r="C382" s="2">
        <v>131907</v>
      </c>
      <c r="D382" s="2">
        <v>4255</v>
      </c>
      <c r="E382" s="2">
        <v>156</v>
      </c>
      <c r="F382" s="2">
        <v>9</v>
      </c>
      <c r="G382" s="30">
        <v>0.94</v>
      </c>
      <c r="H382" s="2">
        <v>163</v>
      </c>
      <c r="I382" s="2">
        <v>10</v>
      </c>
      <c r="J382" s="30">
        <v>0.94</v>
      </c>
      <c r="K382" s="2">
        <v>328</v>
      </c>
      <c r="L382" s="2">
        <v>30</v>
      </c>
      <c r="M382" s="30">
        <v>0.91</v>
      </c>
      <c r="N382" s="32">
        <v>152</v>
      </c>
      <c r="O382" s="32">
        <v>18.21</v>
      </c>
      <c r="P382" s="33">
        <v>42.5</v>
      </c>
      <c r="Q382" s="33">
        <v>14.6</v>
      </c>
      <c r="R382" s="33"/>
      <c r="S382" s="27">
        <v>5</v>
      </c>
      <c r="T382" s="27">
        <v>1.3</v>
      </c>
      <c r="U382" s="27"/>
      <c r="V382" s="57">
        <f t="shared" si="136"/>
        <v>0.77363636363636368</v>
      </c>
      <c r="W382" s="58">
        <f t="shared" si="137"/>
        <v>663.78</v>
      </c>
      <c r="X382" s="59">
        <f t="shared" si="139"/>
        <v>0.40229090909090909</v>
      </c>
      <c r="Y382" s="60">
        <f t="shared" si="138"/>
        <v>693.56500000000005</v>
      </c>
      <c r="Z382" s="59">
        <f t="shared" si="140"/>
        <v>0.4203424242424243</v>
      </c>
    </row>
    <row r="383" spans="2:26" x14ac:dyDescent="0.2">
      <c r="B383" s="1" t="s">
        <v>32</v>
      </c>
      <c r="C383" s="2">
        <v>111832</v>
      </c>
      <c r="D383" s="2">
        <v>3728</v>
      </c>
      <c r="E383" s="2">
        <v>183</v>
      </c>
      <c r="F383" s="2">
        <v>12</v>
      </c>
      <c r="G383" s="30">
        <v>0.94</v>
      </c>
      <c r="H383" s="2">
        <v>201</v>
      </c>
      <c r="I383" s="2">
        <v>9</v>
      </c>
      <c r="J383" s="30">
        <v>0.96</v>
      </c>
      <c r="K383" s="2">
        <v>421</v>
      </c>
      <c r="L383" s="2">
        <v>34</v>
      </c>
      <c r="M383" s="30">
        <v>0.92</v>
      </c>
      <c r="N383" s="3">
        <v>102</v>
      </c>
      <c r="O383" s="3">
        <v>18.100000000000001</v>
      </c>
      <c r="P383" s="33">
        <v>48.4</v>
      </c>
      <c r="Q383" s="33">
        <v>24.4</v>
      </c>
      <c r="R383" s="33"/>
      <c r="S383" s="27">
        <v>5.9</v>
      </c>
      <c r="T383" s="27">
        <v>1</v>
      </c>
      <c r="U383" s="27"/>
      <c r="V383" s="57">
        <f t="shared" si="136"/>
        <v>0.67781818181818176</v>
      </c>
      <c r="W383" s="58">
        <f t="shared" si="137"/>
        <v>682.22400000000005</v>
      </c>
      <c r="X383" s="59">
        <f t="shared" si="139"/>
        <v>0.41346909090909095</v>
      </c>
      <c r="Y383" s="60">
        <f t="shared" si="138"/>
        <v>749.32799999999997</v>
      </c>
      <c r="Z383" s="59">
        <f t="shared" si="140"/>
        <v>0.45413818181818183</v>
      </c>
    </row>
    <row r="384" spans="2:26" x14ac:dyDescent="0.2">
      <c r="B384" s="1" t="s">
        <v>33</v>
      </c>
      <c r="C384" s="2">
        <v>110032</v>
      </c>
      <c r="D384" s="2">
        <v>3549</v>
      </c>
      <c r="E384" s="2">
        <v>236</v>
      </c>
      <c r="F384" s="2">
        <v>9</v>
      </c>
      <c r="G384" s="30">
        <v>0.96</v>
      </c>
      <c r="H384" s="2">
        <v>236</v>
      </c>
      <c r="I384" s="2">
        <v>9</v>
      </c>
      <c r="J384" s="30">
        <v>0.97</v>
      </c>
      <c r="K384" s="2">
        <v>512</v>
      </c>
      <c r="L384" s="2">
        <v>8</v>
      </c>
      <c r="M384" s="30">
        <v>0.95</v>
      </c>
      <c r="N384" s="3">
        <v>159</v>
      </c>
      <c r="O384" s="3">
        <v>17.8</v>
      </c>
      <c r="P384" s="33">
        <v>49.7</v>
      </c>
      <c r="Q384" s="33">
        <v>5</v>
      </c>
      <c r="R384" s="33"/>
      <c r="S384" s="27">
        <v>6.3</v>
      </c>
      <c r="T384" s="27">
        <v>1.2</v>
      </c>
      <c r="U384" s="27"/>
      <c r="V384" s="57">
        <f t="shared" si="136"/>
        <v>0.64527272727272722</v>
      </c>
      <c r="W384" s="58">
        <f t="shared" si="137"/>
        <v>837.56399999999996</v>
      </c>
      <c r="X384" s="59">
        <f t="shared" si="139"/>
        <v>0.50761454545454543</v>
      </c>
      <c r="Y384" s="60">
        <f t="shared" si="138"/>
        <v>837.56399999999996</v>
      </c>
      <c r="Z384" s="59">
        <f t="shared" si="140"/>
        <v>0.50761454545454543</v>
      </c>
    </row>
    <row r="385" spans="2:26" x14ac:dyDescent="0.2">
      <c r="B385" s="18" t="s">
        <v>34</v>
      </c>
      <c r="C385" s="2">
        <v>108142</v>
      </c>
      <c r="D385" s="2">
        <v>3605</v>
      </c>
      <c r="E385" s="2">
        <v>252</v>
      </c>
      <c r="F385" s="2">
        <v>9</v>
      </c>
      <c r="G385" s="30">
        <v>0.95</v>
      </c>
      <c r="H385" s="2">
        <v>320</v>
      </c>
      <c r="I385" s="2">
        <v>8</v>
      </c>
      <c r="J385" s="30">
        <v>0.97</v>
      </c>
      <c r="K385" s="2">
        <v>618</v>
      </c>
      <c r="L385" s="2">
        <v>27</v>
      </c>
      <c r="M385" s="30">
        <v>0.95</v>
      </c>
      <c r="N385" s="3">
        <v>157</v>
      </c>
      <c r="O385" s="3">
        <v>17.8</v>
      </c>
      <c r="P385" s="33">
        <v>55.6</v>
      </c>
      <c r="Q385" s="33">
        <v>7.3</v>
      </c>
      <c r="R385" s="33"/>
      <c r="S385" s="27">
        <v>6.7</v>
      </c>
      <c r="T385" s="27">
        <v>1.3</v>
      </c>
      <c r="U385" s="27"/>
      <c r="V385" s="57">
        <f t="shared" si="136"/>
        <v>0.6554545454545454</v>
      </c>
      <c r="W385" s="58">
        <f t="shared" si="137"/>
        <v>908.46</v>
      </c>
      <c r="X385" s="59">
        <f t="shared" si="139"/>
        <v>0.55058181818181817</v>
      </c>
      <c r="Y385" s="60">
        <f t="shared" si="138"/>
        <v>1153.5999999999999</v>
      </c>
      <c r="Z385" s="59">
        <f t="shared" si="140"/>
        <v>0.69915151515151508</v>
      </c>
    </row>
    <row r="386" spans="2:26" ht="13.5" thickBot="1" x14ac:dyDescent="0.25">
      <c r="B386" s="20" t="s">
        <v>35</v>
      </c>
      <c r="C386" s="2">
        <v>98762</v>
      </c>
      <c r="D386" s="2">
        <v>3186</v>
      </c>
      <c r="E386" s="2">
        <v>238</v>
      </c>
      <c r="F386" s="2">
        <v>13</v>
      </c>
      <c r="G386" s="30">
        <v>0.95</v>
      </c>
      <c r="H386" s="2">
        <v>304</v>
      </c>
      <c r="I386" s="2">
        <v>9</v>
      </c>
      <c r="J386" s="30">
        <v>0.97</v>
      </c>
      <c r="K386" s="2">
        <v>582</v>
      </c>
      <c r="L386" s="2">
        <v>30</v>
      </c>
      <c r="M386" s="30">
        <v>0.95</v>
      </c>
      <c r="N386" s="3">
        <v>153</v>
      </c>
      <c r="O386" s="3">
        <v>18.100000000000001</v>
      </c>
      <c r="P386" s="33">
        <v>47.8</v>
      </c>
      <c r="Q386" s="33">
        <v>5.5</v>
      </c>
      <c r="R386" s="33"/>
      <c r="S386" s="27">
        <v>6.7</v>
      </c>
      <c r="T386" s="27">
        <v>1.2</v>
      </c>
      <c r="U386" s="27"/>
      <c r="V386" s="57">
        <f t="shared" si="136"/>
        <v>0.57927272727272727</v>
      </c>
      <c r="W386" s="58">
        <f t="shared" si="137"/>
        <v>758.26800000000003</v>
      </c>
      <c r="X386" s="59">
        <f t="shared" si="139"/>
        <v>0.45955636363636365</v>
      </c>
      <c r="Y386" s="60">
        <f t="shared" si="138"/>
        <v>968.54399999999998</v>
      </c>
      <c r="Z386" s="59">
        <f t="shared" si="140"/>
        <v>0.58699636363636365</v>
      </c>
    </row>
    <row r="387" spans="2:26" ht="13.5" thickTop="1" x14ac:dyDescent="0.2">
      <c r="B387" s="19" t="s">
        <v>108</v>
      </c>
      <c r="C387" s="26">
        <f>SUM(C375:C386)</f>
        <v>2261289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>
        <f>SUM(N375:N386)</f>
        <v>1688.47</v>
      </c>
      <c r="O387" s="5"/>
      <c r="P387" s="34"/>
      <c r="Q387" s="34"/>
      <c r="R387" s="34"/>
      <c r="S387" s="5"/>
      <c r="T387" s="5"/>
      <c r="U387" s="5"/>
      <c r="V387" s="61"/>
      <c r="W387" s="62"/>
      <c r="X387" s="63"/>
      <c r="Y387" s="64"/>
      <c r="Z387" s="63"/>
    </row>
    <row r="388" spans="2:26" ht="13.5" thickBot="1" x14ac:dyDescent="0.25">
      <c r="B388" s="6" t="s">
        <v>109</v>
      </c>
      <c r="C388" s="7">
        <f t="shared" ref="C388:T388" si="141">AVERAGE(C375:C386)</f>
        <v>188440.75</v>
      </c>
      <c r="D388" s="7">
        <f t="shared" si="141"/>
        <v>6190.5</v>
      </c>
      <c r="E388" s="7">
        <f t="shared" si="141"/>
        <v>200.08333333333334</v>
      </c>
      <c r="F388" s="7">
        <f t="shared" si="141"/>
        <v>10.083333333333334</v>
      </c>
      <c r="G388" s="31">
        <f>AVERAGE(G375:G386)</f>
        <v>0.93916666666666637</v>
      </c>
      <c r="H388" s="7">
        <f>AVERAGE(H375:H386)</f>
        <v>201.91666666666666</v>
      </c>
      <c r="I388" s="7">
        <f>AVERAGE(I375:I386)</f>
        <v>8.6666666666666661</v>
      </c>
      <c r="J388" s="31">
        <f>AVERAGE(J375:J386)</f>
        <v>0.94916666666666683</v>
      </c>
      <c r="K388" s="7">
        <f t="shared" si="141"/>
        <v>420</v>
      </c>
      <c r="L388" s="7">
        <f t="shared" si="141"/>
        <v>24.25</v>
      </c>
      <c r="M388" s="31">
        <f>AVERAGE(M375:M386)</f>
        <v>0.92749999999999977</v>
      </c>
      <c r="N388" s="7">
        <f t="shared" si="141"/>
        <v>140.70583333333335</v>
      </c>
      <c r="O388" s="21">
        <f t="shared" si="141"/>
        <v>18.131416666666667</v>
      </c>
      <c r="P388" s="35">
        <f t="shared" si="141"/>
        <v>48.083333333333321</v>
      </c>
      <c r="Q388" s="35">
        <f t="shared" si="141"/>
        <v>8.6666666666666661</v>
      </c>
      <c r="R388" s="35"/>
      <c r="S388" s="21">
        <f t="shared" si="141"/>
        <v>5.5583333333333336</v>
      </c>
      <c r="T388" s="21">
        <f t="shared" si="141"/>
        <v>1.1499999999999999</v>
      </c>
      <c r="U388" s="21"/>
      <c r="V388" s="65">
        <f>D388/$D$2</f>
        <v>1.1255454545454546</v>
      </c>
      <c r="W388" s="66">
        <f>(D388*E388)/1000</f>
        <v>1238.615875</v>
      </c>
      <c r="X388" s="67">
        <f t="shared" si="139"/>
        <v>0.75067628787878782</v>
      </c>
      <c r="Y388" s="68">
        <f>(D388*H388)/1000</f>
        <v>1249.9651249999999</v>
      </c>
      <c r="Z388" s="67">
        <f t="shared" si="140"/>
        <v>0.75755462121212114</v>
      </c>
    </row>
    <row r="389" spans="2:26" ht="13.5" thickTop="1" x14ac:dyDescent="0.2"/>
    <row r="390" spans="2:26" ht="13.5" thickBot="1" x14ac:dyDescent="0.25"/>
    <row r="391" spans="2:26" ht="13.5" thickTop="1" x14ac:dyDescent="0.2">
      <c r="B391" s="15" t="s">
        <v>6</v>
      </c>
      <c r="C391" s="16" t="s">
        <v>7</v>
      </c>
      <c r="D391" s="16" t="s">
        <v>7</v>
      </c>
      <c r="E391" s="16" t="s">
        <v>8</v>
      </c>
      <c r="F391" s="16" t="s">
        <v>9</v>
      </c>
      <c r="G391" s="23" t="s">
        <v>3</v>
      </c>
      <c r="H391" s="16" t="s">
        <v>10</v>
      </c>
      <c r="I391" s="16" t="s">
        <v>11</v>
      </c>
      <c r="J391" s="23" t="s">
        <v>4</v>
      </c>
      <c r="K391" s="16" t="s">
        <v>12</v>
      </c>
      <c r="L391" s="16" t="s">
        <v>13</v>
      </c>
      <c r="M391" s="23" t="s">
        <v>14</v>
      </c>
      <c r="N391" s="16" t="s">
        <v>106</v>
      </c>
      <c r="O391" s="17" t="s">
        <v>16</v>
      </c>
      <c r="P391" s="16" t="s">
        <v>75</v>
      </c>
      <c r="Q391" s="16" t="s">
        <v>76</v>
      </c>
      <c r="R391" s="16"/>
      <c r="S391" s="16" t="s">
        <v>83</v>
      </c>
      <c r="T391" s="16" t="s">
        <v>84</v>
      </c>
      <c r="U391" s="16"/>
      <c r="V391" s="49" t="s">
        <v>44</v>
      </c>
      <c r="W391" s="50" t="s">
        <v>45</v>
      </c>
      <c r="X391" s="51" t="s">
        <v>46</v>
      </c>
      <c r="Y391" s="52" t="s">
        <v>44</v>
      </c>
      <c r="Z391" s="51" t="s">
        <v>44</v>
      </c>
    </row>
    <row r="392" spans="2:26" ht="13.5" thickBot="1" x14ac:dyDescent="0.25">
      <c r="B392" s="11" t="s">
        <v>110</v>
      </c>
      <c r="C392" s="12" t="s">
        <v>17</v>
      </c>
      <c r="D392" s="13" t="s">
        <v>18</v>
      </c>
      <c r="E392" s="12" t="s">
        <v>19</v>
      </c>
      <c r="F392" s="12" t="s">
        <v>19</v>
      </c>
      <c r="G392" s="24" t="s">
        <v>20</v>
      </c>
      <c r="H392" s="12" t="s">
        <v>19</v>
      </c>
      <c r="I392" s="12" t="s">
        <v>19</v>
      </c>
      <c r="J392" s="24" t="s">
        <v>20</v>
      </c>
      <c r="K392" s="12" t="s">
        <v>19</v>
      </c>
      <c r="L392" s="12" t="s">
        <v>19</v>
      </c>
      <c r="M392" s="24" t="s">
        <v>20</v>
      </c>
      <c r="N392" s="12" t="s">
        <v>21</v>
      </c>
      <c r="O392" s="14" t="s">
        <v>22</v>
      </c>
      <c r="P392" s="12"/>
      <c r="Q392" s="12"/>
      <c r="R392" s="12"/>
      <c r="S392" s="12"/>
      <c r="T392" s="12"/>
      <c r="U392" s="12"/>
      <c r="V392" s="53" t="s">
        <v>7</v>
      </c>
      <c r="W392" s="54" t="s">
        <v>48</v>
      </c>
      <c r="X392" s="55" t="s">
        <v>49</v>
      </c>
      <c r="Y392" s="56" t="s">
        <v>50</v>
      </c>
      <c r="Z392" s="55" t="s">
        <v>51</v>
      </c>
    </row>
    <row r="393" spans="2:26" ht="13.5" thickTop="1" x14ac:dyDescent="0.2">
      <c r="B393" s="1" t="s">
        <v>24</v>
      </c>
      <c r="C393" s="2">
        <v>102604</v>
      </c>
      <c r="D393" s="2">
        <v>3310</v>
      </c>
      <c r="E393" s="2">
        <v>264</v>
      </c>
      <c r="F393" s="2">
        <v>7</v>
      </c>
      <c r="G393" s="30">
        <v>0.97</v>
      </c>
      <c r="H393" s="2">
        <v>308</v>
      </c>
      <c r="I393" s="2">
        <v>7</v>
      </c>
      <c r="J393" s="30">
        <v>0.98</v>
      </c>
      <c r="K393" s="2">
        <v>581</v>
      </c>
      <c r="L393" s="2">
        <v>26</v>
      </c>
      <c r="M393" s="30">
        <v>0.96</v>
      </c>
      <c r="N393" s="4">
        <v>152</v>
      </c>
      <c r="O393" s="3">
        <v>16.7</v>
      </c>
      <c r="P393" s="33">
        <v>52.2</v>
      </c>
      <c r="Q393" s="33">
        <v>7.4</v>
      </c>
      <c r="R393" s="33"/>
      <c r="S393" s="27">
        <v>6.6</v>
      </c>
      <c r="T393" s="27">
        <v>1.1000000000000001</v>
      </c>
      <c r="U393" s="27"/>
      <c r="V393" s="57">
        <f t="shared" ref="V393:V404" si="142">D393/$D$2</f>
        <v>0.60181818181818181</v>
      </c>
      <c r="W393" s="58">
        <f t="shared" ref="W393:W404" si="143">(D393*E393)/1000</f>
        <v>873.84</v>
      </c>
      <c r="X393" s="59">
        <f>(W393)/$F$3</f>
        <v>0.52960000000000007</v>
      </c>
      <c r="Y393" s="60">
        <f t="shared" ref="Y393:Y404" si="144">(D393*H393)/1000</f>
        <v>1019.48</v>
      </c>
      <c r="Z393" s="59">
        <f>(Y393)/$H$3</f>
        <v>0.61786666666666668</v>
      </c>
    </row>
    <row r="394" spans="2:26" x14ac:dyDescent="0.2">
      <c r="B394" s="1" t="s">
        <v>25</v>
      </c>
      <c r="C394" s="2">
        <v>92068</v>
      </c>
      <c r="D394" s="2">
        <v>3288</v>
      </c>
      <c r="E394" s="2">
        <v>330</v>
      </c>
      <c r="F394" s="2">
        <v>8</v>
      </c>
      <c r="G394" s="30">
        <v>0.97</v>
      </c>
      <c r="H394" s="2">
        <v>372</v>
      </c>
      <c r="I394" s="2">
        <v>9</v>
      </c>
      <c r="J394" s="30">
        <v>0.98</v>
      </c>
      <c r="K394" s="2">
        <v>696</v>
      </c>
      <c r="L394" s="2">
        <v>31</v>
      </c>
      <c r="M394" s="30">
        <v>0.96</v>
      </c>
      <c r="N394" s="3">
        <v>182</v>
      </c>
      <c r="O394" s="3">
        <v>17</v>
      </c>
      <c r="P394" s="33">
        <v>55.6</v>
      </c>
      <c r="Q394" s="33">
        <v>14</v>
      </c>
      <c r="R394" s="33"/>
      <c r="S394" s="27">
        <v>7.6</v>
      </c>
      <c r="T394" s="27">
        <v>1</v>
      </c>
      <c r="U394" s="27"/>
      <c r="V394" s="57">
        <f t="shared" si="142"/>
        <v>0.5978181818181818</v>
      </c>
      <c r="W394" s="58">
        <f t="shared" si="143"/>
        <v>1085.04</v>
      </c>
      <c r="X394" s="59">
        <f t="shared" ref="X394:X406" si="145">(W394)/$F$3</f>
        <v>0.65759999999999996</v>
      </c>
      <c r="Y394" s="60">
        <f t="shared" si="144"/>
        <v>1223.136</v>
      </c>
      <c r="Z394" s="59">
        <f t="shared" ref="Z394:Z406" si="146">(Y394)/$H$3</f>
        <v>0.74129454545454543</v>
      </c>
    </row>
    <row r="395" spans="2:26" x14ac:dyDescent="0.2">
      <c r="B395" s="1" t="s">
        <v>26</v>
      </c>
      <c r="C395" s="2">
        <v>99774</v>
      </c>
      <c r="D395" s="2">
        <v>3219</v>
      </c>
      <c r="E395" s="2">
        <v>284</v>
      </c>
      <c r="F395" s="2">
        <v>9</v>
      </c>
      <c r="G395" s="30">
        <v>0.97</v>
      </c>
      <c r="H395" s="2">
        <v>353</v>
      </c>
      <c r="I395" s="2">
        <v>9</v>
      </c>
      <c r="J395" s="30">
        <v>0.97</v>
      </c>
      <c r="K395" s="2">
        <v>646</v>
      </c>
      <c r="L395" s="2">
        <v>29</v>
      </c>
      <c r="M395" s="30">
        <v>0.96</v>
      </c>
      <c r="N395" s="3">
        <v>155</v>
      </c>
      <c r="O395" s="3" t="s">
        <v>111</v>
      </c>
      <c r="P395" s="33">
        <v>58.5</v>
      </c>
      <c r="Q395" s="33">
        <v>9.6999999999999993</v>
      </c>
      <c r="R395" s="33"/>
      <c r="S395" s="27">
        <v>9</v>
      </c>
      <c r="T395" s="27">
        <v>1.1000000000000001</v>
      </c>
      <c r="U395" s="27"/>
      <c r="V395" s="57">
        <f t="shared" si="142"/>
        <v>0.58527272727272728</v>
      </c>
      <c r="W395" s="58">
        <f t="shared" si="143"/>
        <v>914.19600000000003</v>
      </c>
      <c r="X395" s="59">
        <f t="shared" si="145"/>
        <v>0.55405818181818178</v>
      </c>
      <c r="Y395" s="60">
        <f t="shared" si="144"/>
        <v>1136.307</v>
      </c>
      <c r="Z395" s="59">
        <f t="shared" si="146"/>
        <v>0.68867090909090911</v>
      </c>
    </row>
    <row r="396" spans="2:26" x14ac:dyDescent="0.2">
      <c r="B396" s="1" t="s">
        <v>27</v>
      </c>
      <c r="C396" s="2">
        <v>115759</v>
      </c>
      <c r="D396" s="2">
        <v>3859</v>
      </c>
      <c r="E396" s="2">
        <v>360</v>
      </c>
      <c r="F396" s="2">
        <v>6</v>
      </c>
      <c r="G396" s="30">
        <v>0.98</v>
      </c>
      <c r="H396" s="2">
        <v>428</v>
      </c>
      <c r="I396" s="2">
        <v>8</v>
      </c>
      <c r="J396" s="30">
        <v>0.98</v>
      </c>
      <c r="K396" s="2">
        <v>860</v>
      </c>
      <c r="L396" s="2">
        <v>28</v>
      </c>
      <c r="M396" s="30">
        <v>0.97</v>
      </c>
      <c r="N396" s="3">
        <v>184</v>
      </c>
      <c r="O396" s="3" t="s">
        <v>111</v>
      </c>
      <c r="P396" s="33" t="s">
        <v>112</v>
      </c>
      <c r="Q396" s="33">
        <v>7.3</v>
      </c>
      <c r="R396" s="33"/>
      <c r="S396" s="27">
        <v>10.5</v>
      </c>
      <c r="T396" s="27">
        <v>1.4</v>
      </c>
      <c r="U396" s="27"/>
      <c r="V396" s="57">
        <f t="shared" si="142"/>
        <v>0.70163636363636361</v>
      </c>
      <c r="W396" s="58">
        <f t="shared" si="143"/>
        <v>1389.24</v>
      </c>
      <c r="X396" s="59">
        <f t="shared" si="145"/>
        <v>0.84196363636363636</v>
      </c>
      <c r="Y396" s="60">
        <f t="shared" si="144"/>
        <v>1651.652</v>
      </c>
      <c r="Z396" s="59">
        <f t="shared" si="146"/>
        <v>1.0010012121212122</v>
      </c>
    </row>
    <row r="397" spans="2:26" x14ac:dyDescent="0.2">
      <c r="B397" s="1" t="s">
        <v>28</v>
      </c>
      <c r="C397" s="2">
        <v>125502</v>
      </c>
      <c r="D397" s="2">
        <v>4048</v>
      </c>
      <c r="E397" s="2">
        <v>303</v>
      </c>
      <c r="F397" s="2">
        <v>8</v>
      </c>
      <c r="G397" s="30">
        <v>0.97</v>
      </c>
      <c r="H397" s="2">
        <v>268</v>
      </c>
      <c r="I397" s="2">
        <v>10</v>
      </c>
      <c r="J397" s="30">
        <v>0.96</v>
      </c>
      <c r="K397" s="2">
        <v>543</v>
      </c>
      <c r="L397" s="2">
        <v>27</v>
      </c>
      <c r="M397" s="30">
        <v>0.95</v>
      </c>
      <c r="N397" s="3">
        <v>231</v>
      </c>
      <c r="O397" s="3">
        <v>16.600000000000001</v>
      </c>
      <c r="P397" s="33">
        <v>52.6</v>
      </c>
      <c r="Q397" s="33">
        <v>7.7</v>
      </c>
      <c r="R397" s="33"/>
      <c r="S397" s="27">
        <v>8.1999999999999993</v>
      </c>
      <c r="T397" s="27">
        <v>1.1000000000000001</v>
      </c>
      <c r="U397" s="27"/>
      <c r="V397" s="57">
        <f t="shared" si="142"/>
        <v>0.73599999999999999</v>
      </c>
      <c r="W397" s="58">
        <f t="shared" si="143"/>
        <v>1226.5440000000001</v>
      </c>
      <c r="X397" s="59">
        <f t="shared" si="145"/>
        <v>0.74336000000000002</v>
      </c>
      <c r="Y397" s="60">
        <f t="shared" si="144"/>
        <v>1084.864</v>
      </c>
      <c r="Z397" s="59">
        <f t="shared" si="146"/>
        <v>0.65749333333333337</v>
      </c>
    </row>
    <row r="398" spans="2:26" x14ac:dyDescent="0.2">
      <c r="B398" s="1" t="s">
        <v>29</v>
      </c>
      <c r="C398" s="2">
        <v>118220</v>
      </c>
      <c r="D398" s="2">
        <v>3941</v>
      </c>
      <c r="E398" s="2">
        <v>193</v>
      </c>
      <c r="F398" s="2">
        <v>8</v>
      </c>
      <c r="G398" s="30">
        <v>0.96</v>
      </c>
      <c r="H398" s="2">
        <v>245</v>
      </c>
      <c r="I398" s="2">
        <v>10</v>
      </c>
      <c r="J398" s="30">
        <v>0.96</v>
      </c>
      <c r="K398" s="2">
        <v>463</v>
      </c>
      <c r="L398" s="2">
        <v>26</v>
      </c>
      <c r="M398" s="30">
        <v>0.94</v>
      </c>
      <c r="N398" s="3">
        <v>233</v>
      </c>
      <c r="O398" s="3">
        <v>18.100000000000001</v>
      </c>
      <c r="P398" s="33">
        <v>49</v>
      </c>
      <c r="Q398" s="33">
        <v>6.9</v>
      </c>
      <c r="R398" s="33"/>
      <c r="S398" s="27">
        <v>6.2</v>
      </c>
      <c r="T398" s="27">
        <v>1</v>
      </c>
      <c r="U398" s="27"/>
      <c r="V398" s="57">
        <f t="shared" si="142"/>
        <v>0.7165454545454546</v>
      </c>
      <c r="W398" s="58">
        <f t="shared" si="143"/>
        <v>760.61300000000006</v>
      </c>
      <c r="X398" s="59">
        <f t="shared" si="145"/>
        <v>0.46097757575757581</v>
      </c>
      <c r="Y398" s="60">
        <f t="shared" si="144"/>
        <v>965.54499999999996</v>
      </c>
      <c r="Z398" s="59">
        <f t="shared" si="146"/>
        <v>0.58517878787878785</v>
      </c>
    </row>
    <row r="399" spans="2:26" x14ac:dyDescent="0.2">
      <c r="B399" s="1" t="s">
        <v>30</v>
      </c>
      <c r="C399" s="2">
        <v>118298</v>
      </c>
      <c r="D399" s="2">
        <v>3816.0650000000001</v>
      </c>
      <c r="E399" s="2">
        <v>189.429</v>
      </c>
      <c r="F399" s="2">
        <v>8.7140000000000004</v>
      </c>
      <c r="G399" s="30">
        <v>0.95</v>
      </c>
      <c r="H399" s="2">
        <v>214</v>
      </c>
      <c r="I399" s="2">
        <v>9</v>
      </c>
      <c r="J399" s="30">
        <v>0.96</v>
      </c>
      <c r="K399" s="2">
        <v>400.286</v>
      </c>
      <c r="L399" s="2">
        <v>24.428999999999998</v>
      </c>
      <c r="M399" s="30">
        <v>0.94</v>
      </c>
      <c r="N399" s="3">
        <v>178</v>
      </c>
      <c r="O399" s="3">
        <v>18.7</v>
      </c>
      <c r="P399" s="33">
        <v>46</v>
      </c>
      <c r="Q399" s="33">
        <v>6</v>
      </c>
      <c r="R399" s="33"/>
      <c r="S399" s="27">
        <v>7</v>
      </c>
      <c r="T399" s="27">
        <v>1</v>
      </c>
      <c r="U399" s="27"/>
      <c r="V399" s="57">
        <f t="shared" si="142"/>
        <v>0.69383000000000006</v>
      </c>
      <c r="W399" s="58">
        <f t="shared" si="143"/>
        <v>722.87337688500008</v>
      </c>
      <c r="X399" s="59">
        <f t="shared" si="145"/>
        <v>0.43810507690000006</v>
      </c>
      <c r="Y399" s="60">
        <f t="shared" si="144"/>
        <v>816.63791000000003</v>
      </c>
      <c r="Z399" s="59">
        <f t="shared" si="146"/>
        <v>0.49493206666666667</v>
      </c>
    </row>
    <row r="400" spans="2:26" x14ac:dyDescent="0.2">
      <c r="B400" s="1" t="s">
        <v>31</v>
      </c>
      <c r="C400" s="2">
        <v>123107</v>
      </c>
      <c r="D400" s="2">
        <v>4068</v>
      </c>
      <c r="E400" s="2">
        <v>142</v>
      </c>
      <c r="F400" s="2">
        <v>9</v>
      </c>
      <c r="G400" s="30">
        <v>0.93</v>
      </c>
      <c r="H400" s="2">
        <v>161</v>
      </c>
      <c r="I400" s="2">
        <v>9</v>
      </c>
      <c r="J400" s="30">
        <v>0.95</v>
      </c>
      <c r="K400" s="2">
        <v>326</v>
      </c>
      <c r="L400" s="2">
        <v>24</v>
      </c>
      <c r="M400" s="30">
        <v>0.93</v>
      </c>
      <c r="N400" s="3">
        <v>120.52</v>
      </c>
      <c r="O400" s="3">
        <v>18</v>
      </c>
      <c r="P400" s="33">
        <v>43</v>
      </c>
      <c r="Q400" s="33">
        <v>6.4</v>
      </c>
      <c r="R400" s="33"/>
      <c r="S400" s="27">
        <v>7.2</v>
      </c>
      <c r="T400" s="27">
        <v>1.1000000000000001</v>
      </c>
      <c r="U400" s="27"/>
      <c r="V400" s="57">
        <f t="shared" si="142"/>
        <v>0.73963636363636365</v>
      </c>
      <c r="W400" s="58">
        <f t="shared" si="143"/>
        <v>577.65599999999995</v>
      </c>
      <c r="X400" s="59">
        <f t="shared" si="145"/>
        <v>0.35009454545454544</v>
      </c>
      <c r="Y400" s="60">
        <f t="shared" si="144"/>
        <v>654.94799999999998</v>
      </c>
      <c r="Z400" s="59">
        <f t="shared" si="146"/>
        <v>0.3969381818181818</v>
      </c>
    </row>
    <row r="401" spans="2:26" x14ac:dyDescent="0.2">
      <c r="B401" s="1" t="s">
        <v>32</v>
      </c>
      <c r="C401" s="2">
        <v>126464</v>
      </c>
      <c r="D401" s="2">
        <v>4215</v>
      </c>
      <c r="E401" s="2">
        <v>193</v>
      </c>
      <c r="F401" s="2">
        <v>12</v>
      </c>
      <c r="G401" s="30">
        <v>0.94</v>
      </c>
      <c r="H401" s="2">
        <v>201</v>
      </c>
      <c r="I401" s="2">
        <v>8</v>
      </c>
      <c r="J401" s="30">
        <v>0.96</v>
      </c>
      <c r="K401" s="2">
        <v>399</v>
      </c>
      <c r="L401" s="2">
        <v>24</v>
      </c>
      <c r="M401" s="30">
        <v>0.94</v>
      </c>
      <c r="N401" s="3">
        <v>103.38</v>
      </c>
      <c r="O401" s="3">
        <v>19.100000000000001</v>
      </c>
      <c r="P401" s="33">
        <v>42.2</v>
      </c>
      <c r="Q401" s="33">
        <v>6.8</v>
      </c>
      <c r="R401" s="33"/>
      <c r="S401" s="27">
        <v>5.9</v>
      </c>
      <c r="T401" s="27">
        <v>1.2</v>
      </c>
      <c r="U401" s="27"/>
      <c r="V401" s="57">
        <f t="shared" si="142"/>
        <v>0.76636363636363636</v>
      </c>
      <c r="W401" s="58">
        <f t="shared" si="143"/>
        <v>813.495</v>
      </c>
      <c r="X401" s="59">
        <f t="shared" si="145"/>
        <v>0.4930272727272727</v>
      </c>
      <c r="Y401" s="60">
        <f t="shared" si="144"/>
        <v>847.21500000000003</v>
      </c>
      <c r="Z401" s="59">
        <f t="shared" si="146"/>
        <v>0.51346363636363634</v>
      </c>
    </row>
    <row r="402" spans="2:26" x14ac:dyDescent="0.2">
      <c r="B402" s="1" t="s">
        <v>33</v>
      </c>
      <c r="C402" s="2">
        <v>127716</v>
      </c>
      <c r="D402" s="2">
        <v>4120</v>
      </c>
      <c r="E402" s="2">
        <v>193</v>
      </c>
      <c r="F402" s="2">
        <v>10</v>
      </c>
      <c r="G402" s="30">
        <v>0.95</v>
      </c>
      <c r="H402" s="2">
        <v>189</v>
      </c>
      <c r="I402" s="2">
        <v>8</v>
      </c>
      <c r="J402" s="30">
        <v>0.96</v>
      </c>
      <c r="K402" s="2">
        <v>358</v>
      </c>
      <c r="L402" s="2">
        <v>25</v>
      </c>
      <c r="M402" s="30">
        <v>0.93</v>
      </c>
      <c r="N402" s="3">
        <v>104.48</v>
      </c>
      <c r="O402" s="3">
        <v>17.5</v>
      </c>
      <c r="P402" s="33">
        <v>55.1</v>
      </c>
      <c r="Q402" s="33">
        <v>9</v>
      </c>
      <c r="R402" s="33"/>
      <c r="S402" s="27">
        <v>5.8</v>
      </c>
      <c r="T402" s="27">
        <v>1.2</v>
      </c>
      <c r="U402" s="27"/>
      <c r="V402" s="57">
        <f t="shared" si="142"/>
        <v>0.74909090909090914</v>
      </c>
      <c r="W402" s="58">
        <f t="shared" si="143"/>
        <v>795.16</v>
      </c>
      <c r="X402" s="59">
        <f t="shared" si="145"/>
        <v>0.48191515151515152</v>
      </c>
      <c r="Y402" s="60">
        <f t="shared" si="144"/>
        <v>778.68</v>
      </c>
      <c r="Z402" s="59">
        <f t="shared" si="146"/>
        <v>0.4719272727272727</v>
      </c>
    </row>
    <row r="403" spans="2:26" x14ac:dyDescent="0.2">
      <c r="B403" s="18" t="s">
        <v>34</v>
      </c>
      <c r="C403" s="2">
        <v>110414</v>
      </c>
      <c r="D403" s="2">
        <v>3680</v>
      </c>
      <c r="E403" s="2">
        <v>220</v>
      </c>
      <c r="F403" s="2">
        <v>9</v>
      </c>
      <c r="G403" s="30">
        <v>0.96</v>
      </c>
      <c r="H403" s="2">
        <v>267</v>
      </c>
      <c r="I403" s="2">
        <v>8</v>
      </c>
      <c r="J403" s="30">
        <v>0.97</v>
      </c>
      <c r="K403" s="2">
        <v>489</v>
      </c>
      <c r="L403" s="2">
        <v>28</v>
      </c>
      <c r="M403" s="30">
        <v>0.94</v>
      </c>
      <c r="N403" s="3">
        <v>159.46</v>
      </c>
      <c r="O403" s="3">
        <v>16.399999999999999</v>
      </c>
      <c r="P403" s="33">
        <v>62.1</v>
      </c>
      <c r="Q403" s="33">
        <v>14.1</v>
      </c>
      <c r="R403" s="33"/>
      <c r="S403" s="27">
        <v>6.6</v>
      </c>
      <c r="T403" s="27">
        <v>1.1000000000000001</v>
      </c>
      <c r="U403" s="27"/>
      <c r="V403" s="57">
        <f t="shared" si="142"/>
        <v>0.66909090909090907</v>
      </c>
      <c r="W403" s="58">
        <f t="shared" si="143"/>
        <v>809.6</v>
      </c>
      <c r="X403" s="59">
        <f t="shared" si="145"/>
        <v>0.4906666666666667</v>
      </c>
      <c r="Y403" s="60">
        <f t="shared" si="144"/>
        <v>982.56</v>
      </c>
      <c r="Z403" s="59">
        <f t="shared" si="146"/>
        <v>0.59549090909090907</v>
      </c>
    </row>
    <row r="404" spans="2:26" ht="13.5" thickBot="1" x14ac:dyDescent="0.25">
      <c r="B404" s="20" t="s">
        <v>35</v>
      </c>
      <c r="C404" s="2">
        <v>116255</v>
      </c>
      <c r="D404" s="2">
        <v>3750</v>
      </c>
      <c r="E404" s="2">
        <v>180</v>
      </c>
      <c r="F404" s="2">
        <v>9</v>
      </c>
      <c r="G404" s="30">
        <v>0.95</v>
      </c>
      <c r="H404" s="2">
        <v>233</v>
      </c>
      <c r="I404" s="2">
        <v>6</v>
      </c>
      <c r="J404" s="30">
        <v>0.97</v>
      </c>
      <c r="K404" s="2">
        <v>444</v>
      </c>
      <c r="L404" s="2">
        <v>25</v>
      </c>
      <c r="M404" s="30">
        <v>0.94</v>
      </c>
      <c r="N404" s="3">
        <v>182.07</v>
      </c>
      <c r="O404" s="3">
        <v>15.71</v>
      </c>
      <c r="P404" s="33">
        <v>58.2</v>
      </c>
      <c r="Q404" s="33">
        <v>10.1</v>
      </c>
      <c r="R404" s="33"/>
      <c r="S404" s="27">
        <v>6</v>
      </c>
      <c r="T404" s="27">
        <v>0.8</v>
      </c>
      <c r="U404" s="27"/>
      <c r="V404" s="57">
        <f t="shared" si="142"/>
        <v>0.68181818181818177</v>
      </c>
      <c r="W404" s="58">
        <f t="shared" si="143"/>
        <v>675</v>
      </c>
      <c r="X404" s="59">
        <f t="shared" si="145"/>
        <v>0.40909090909090912</v>
      </c>
      <c r="Y404" s="60">
        <f t="shared" si="144"/>
        <v>873.75</v>
      </c>
      <c r="Z404" s="59">
        <f t="shared" si="146"/>
        <v>0.52954545454545454</v>
      </c>
    </row>
    <row r="405" spans="2:26" ht="13.5" thickTop="1" x14ac:dyDescent="0.2">
      <c r="B405" s="19" t="s">
        <v>113</v>
      </c>
      <c r="C405" s="26">
        <f>SUM(C393:C404)</f>
        <v>1376181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>
        <f>SUM(N393:N404)</f>
        <v>1984.91</v>
      </c>
      <c r="O405" s="5"/>
      <c r="P405" s="34"/>
      <c r="Q405" s="34"/>
      <c r="R405" s="34"/>
      <c r="S405" s="5"/>
      <c r="T405" s="5"/>
      <c r="U405" s="5"/>
      <c r="V405" s="61"/>
      <c r="W405" s="62"/>
      <c r="X405" s="63"/>
      <c r="Y405" s="64"/>
      <c r="Z405" s="63"/>
    </row>
    <row r="406" spans="2:26" ht="13.5" thickBot="1" x14ac:dyDescent="0.25">
      <c r="B406" s="6" t="s">
        <v>114</v>
      </c>
      <c r="C406" s="7">
        <f t="shared" ref="C406:T406" si="147">AVERAGE(C393:C404)</f>
        <v>114681.75</v>
      </c>
      <c r="D406" s="7">
        <f t="shared" si="147"/>
        <v>3776.1720833333334</v>
      </c>
      <c r="E406" s="7">
        <f t="shared" si="147"/>
        <v>237.61908333333335</v>
      </c>
      <c r="F406" s="7">
        <f t="shared" si="147"/>
        <v>8.6428333333333338</v>
      </c>
      <c r="G406" s="31">
        <f>AVERAGE(G393:G404)</f>
        <v>0.95833333333333337</v>
      </c>
      <c r="H406" s="7">
        <f>AVERAGE(H393:H404)</f>
        <v>269.91666666666669</v>
      </c>
      <c r="I406" s="7">
        <f>AVERAGE(I393:I404)</f>
        <v>8.4166666666666661</v>
      </c>
      <c r="J406" s="31">
        <f>AVERAGE(J393:J404)</f>
        <v>0.96666666666666679</v>
      </c>
      <c r="K406" s="7">
        <f t="shared" si="147"/>
        <v>517.10716666666667</v>
      </c>
      <c r="L406" s="7">
        <f t="shared" si="147"/>
        <v>26.452416666666664</v>
      </c>
      <c r="M406" s="31">
        <f>AVERAGE(M393:M404)</f>
        <v>0.94666666666666643</v>
      </c>
      <c r="N406" s="7">
        <f t="shared" si="147"/>
        <v>165.40916666666666</v>
      </c>
      <c r="O406" s="7">
        <f t="shared" si="147"/>
        <v>17.381000000000004</v>
      </c>
      <c r="P406" s="35">
        <f t="shared" si="147"/>
        <v>52.227272727272727</v>
      </c>
      <c r="Q406" s="35">
        <f t="shared" si="147"/>
        <v>8.7833333333333332</v>
      </c>
      <c r="R406" s="35"/>
      <c r="S406" s="21">
        <f t="shared" si="147"/>
        <v>7.2166666666666677</v>
      </c>
      <c r="T406" s="21">
        <f t="shared" si="147"/>
        <v>1.0916666666666666</v>
      </c>
      <c r="U406" s="21"/>
      <c r="V406" s="65">
        <f>D406/$D$2</f>
        <v>0.68657674242424238</v>
      </c>
      <c r="W406" s="66">
        <f>(D406*E406)/1000</f>
        <v>897.29054895059028</v>
      </c>
      <c r="X406" s="67">
        <f t="shared" si="145"/>
        <v>0.54381245390944866</v>
      </c>
      <c r="Y406" s="68">
        <f>(D406*H406)/1000</f>
        <v>1019.2517814930557</v>
      </c>
      <c r="Z406" s="67">
        <f t="shared" si="146"/>
        <v>0.61772835242003377</v>
      </c>
    </row>
    <row r="407" spans="2:26" ht="13.5" thickTop="1" x14ac:dyDescent="0.2"/>
  </sheetData>
  <mergeCells count="1">
    <mergeCell ref="B1:C1"/>
  </mergeCells>
  <phoneticPr fontId="0" type="noConversion"/>
  <conditionalFormatting sqref="I393:I404 F393:F404">
    <cfRule type="cellIs" dxfId="81" priority="106" operator="greaterThan">
      <formula>35</formula>
    </cfRule>
  </conditionalFormatting>
  <conditionalFormatting sqref="L393:L404">
    <cfRule type="cellIs" dxfId="80" priority="105" operator="greaterThan">
      <formula>125</formula>
    </cfRule>
  </conditionalFormatting>
  <conditionalFormatting sqref="V393:V404 X393:X404 Z393:Z404">
    <cfRule type="cellIs" dxfId="75" priority="76" operator="between">
      <formula>80%</formula>
      <formula>200%</formula>
    </cfRule>
  </conditionalFormatting>
  <conditionalFormatting sqref="V406">
    <cfRule type="cellIs" dxfId="74" priority="75" operator="between">
      <formula>80%</formula>
      <formula>200%</formula>
    </cfRule>
  </conditionalFormatting>
  <conditionalFormatting sqref="X406">
    <cfRule type="cellIs" dxfId="73" priority="74" operator="between">
      <formula>80%</formula>
      <formula>200%</formula>
    </cfRule>
  </conditionalFormatting>
  <conditionalFormatting sqref="Z406">
    <cfRule type="cellIs" dxfId="72" priority="73" operator="between">
      <formula>80%</formula>
      <formula>200%</formula>
    </cfRule>
  </conditionalFormatting>
  <conditionalFormatting sqref="V375:V386 X375:X386 Z375:Z386">
    <cfRule type="cellIs" dxfId="71" priority="72" operator="between">
      <formula>80%</formula>
      <formula>200%</formula>
    </cfRule>
  </conditionalFormatting>
  <conditionalFormatting sqref="V388">
    <cfRule type="cellIs" dxfId="70" priority="71" operator="between">
      <formula>80%</formula>
      <formula>200%</formula>
    </cfRule>
  </conditionalFormatting>
  <conditionalFormatting sqref="X388">
    <cfRule type="cellIs" dxfId="69" priority="70" operator="between">
      <formula>80%</formula>
      <formula>200%</formula>
    </cfRule>
  </conditionalFormatting>
  <conditionalFormatting sqref="Z388">
    <cfRule type="cellIs" dxfId="68" priority="69" operator="between">
      <formula>80%</formula>
      <formula>200%</formula>
    </cfRule>
  </conditionalFormatting>
  <conditionalFormatting sqref="V357:V368 X357:X368 Z357:Z368">
    <cfRule type="cellIs" dxfId="67" priority="68" operator="between">
      <formula>80%</formula>
      <formula>200%</formula>
    </cfRule>
  </conditionalFormatting>
  <conditionalFormatting sqref="V370">
    <cfRule type="cellIs" dxfId="66" priority="67" operator="between">
      <formula>80%</formula>
      <formula>200%</formula>
    </cfRule>
  </conditionalFormatting>
  <conditionalFormatting sqref="X370">
    <cfRule type="cellIs" dxfId="65" priority="66" operator="between">
      <formula>80%</formula>
      <formula>200%</formula>
    </cfRule>
  </conditionalFormatting>
  <conditionalFormatting sqref="Z370">
    <cfRule type="cellIs" dxfId="64" priority="65" operator="between">
      <formula>80%</formula>
      <formula>200%</formula>
    </cfRule>
  </conditionalFormatting>
  <conditionalFormatting sqref="V339:V350 X339:X350 Z339:Z350">
    <cfRule type="cellIs" dxfId="63" priority="64" operator="between">
      <formula>80%</formula>
      <formula>200%</formula>
    </cfRule>
  </conditionalFormatting>
  <conditionalFormatting sqref="V352">
    <cfRule type="cellIs" dxfId="62" priority="63" operator="between">
      <formula>80%</formula>
      <formula>200%</formula>
    </cfRule>
  </conditionalFormatting>
  <conditionalFormatting sqref="X352">
    <cfRule type="cellIs" dxfId="61" priority="62" operator="between">
      <formula>80%</formula>
      <formula>200%</formula>
    </cfRule>
  </conditionalFormatting>
  <conditionalFormatting sqref="Z352">
    <cfRule type="cellIs" dxfId="60" priority="61" operator="between">
      <formula>80%</formula>
      <formula>200%</formula>
    </cfRule>
  </conditionalFormatting>
  <conditionalFormatting sqref="V321:V332 X321:X332 Z321:Z332">
    <cfRule type="cellIs" dxfId="59" priority="60" operator="between">
      <formula>80%</formula>
      <formula>200%</formula>
    </cfRule>
  </conditionalFormatting>
  <conditionalFormatting sqref="V334">
    <cfRule type="cellIs" dxfId="58" priority="59" operator="between">
      <formula>80%</formula>
      <formula>200%</formula>
    </cfRule>
  </conditionalFormatting>
  <conditionalFormatting sqref="X334">
    <cfRule type="cellIs" dxfId="57" priority="58" operator="between">
      <formula>80%</formula>
      <formula>200%</formula>
    </cfRule>
  </conditionalFormatting>
  <conditionalFormatting sqref="Z334">
    <cfRule type="cellIs" dxfId="56" priority="57" operator="between">
      <formula>80%</formula>
      <formula>200%</formula>
    </cfRule>
  </conditionalFormatting>
  <conditionalFormatting sqref="V303:V314 X303:X314 Z303:Z314">
    <cfRule type="cellIs" dxfId="55" priority="56" operator="between">
      <formula>80%</formula>
      <formula>200%</formula>
    </cfRule>
  </conditionalFormatting>
  <conditionalFormatting sqref="V316">
    <cfRule type="cellIs" dxfId="54" priority="55" operator="between">
      <formula>80%</formula>
      <formula>200%</formula>
    </cfRule>
  </conditionalFormatting>
  <conditionalFormatting sqref="X316">
    <cfRule type="cellIs" dxfId="53" priority="54" operator="between">
      <formula>80%</formula>
      <formula>200%</formula>
    </cfRule>
  </conditionalFormatting>
  <conditionalFormatting sqref="Z316">
    <cfRule type="cellIs" dxfId="52" priority="53" operator="between">
      <formula>80%</formula>
      <formula>200%</formula>
    </cfRule>
  </conditionalFormatting>
  <conditionalFormatting sqref="V284:V295 X284:X295 Z284:Z295">
    <cfRule type="cellIs" dxfId="51" priority="52" operator="between">
      <formula>80%</formula>
      <formula>200%</formula>
    </cfRule>
  </conditionalFormatting>
  <conditionalFormatting sqref="V297">
    <cfRule type="cellIs" dxfId="50" priority="51" operator="between">
      <formula>80%</formula>
      <formula>200%</formula>
    </cfRule>
  </conditionalFormatting>
  <conditionalFormatting sqref="X297">
    <cfRule type="cellIs" dxfId="49" priority="50" operator="between">
      <formula>80%</formula>
      <formula>200%</formula>
    </cfRule>
  </conditionalFormatting>
  <conditionalFormatting sqref="Z297">
    <cfRule type="cellIs" dxfId="48" priority="49" operator="between">
      <formula>80%</formula>
      <formula>200%</formula>
    </cfRule>
  </conditionalFormatting>
  <conditionalFormatting sqref="V265:V276 X265:X276 Z265:Z276">
    <cfRule type="cellIs" dxfId="47" priority="48" operator="between">
      <formula>80%</formula>
      <formula>200%</formula>
    </cfRule>
  </conditionalFormatting>
  <conditionalFormatting sqref="V278">
    <cfRule type="cellIs" dxfId="46" priority="47" operator="between">
      <formula>80%</formula>
      <formula>200%</formula>
    </cfRule>
  </conditionalFormatting>
  <conditionalFormatting sqref="X278">
    <cfRule type="cellIs" dxfId="45" priority="46" operator="between">
      <formula>80%</formula>
      <formula>200%</formula>
    </cfRule>
  </conditionalFormatting>
  <conditionalFormatting sqref="Z278">
    <cfRule type="cellIs" dxfId="44" priority="45" operator="between">
      <formula>80%</formula>
      <formula>200%</formula>
    </cfRule>
  </conditionalFormatting>
  <conditionalFormatting sqref="V246:V257 X246:X257 Z246:Z257">
    <cfRule type="cellIs" dxfId="43" priority="44" operator="between">
      <formula>80%</formula>
      <formula>200%</formula>
    </cfRule>
  </conditionalFormatting>
  <conditionalFormatting sqref="V259">
    <cfRule type="cellIs" dxfId="42" priority="43" operator="between">
      <formula>80%</formula>
      <formula>200%</formula>
    </cfRule>
  </conditionalFormatting>
  <conditionalFormatting sqref="X259">
    <cfRule type="cellIs" dxfId="41" priority="42" operator="between">
      <formula>80%</formula>
      <formula>200%</formula>
    </cfRule>
  </conditionalFormatting>
  <conditionalFormatting sqref="Z259">
    <cfRule type="cellIs" dxfId="40" priority="41" operator="between">
      <formula>80%</formula>
      <formula>200%</formula>
    </cfRule>
  </conditionalFormatting>
  <conditionalFormatting sqref="V228:V239 X228:X239 Z228:Z239">
    <cfRule type="cellIs" dxfId="39" priority="40" operator="between">
      <formula>80%</formula>
      <formula>200%</formula>
    </cfRule>
  </conditionalFormatting>
  <conditionalFormatting sqref="V241">
    <cfRule type="cellIs" dxfId="38" priority="39" operator="between">
      <formula>80%</formula>
      <formula>200%</formula>
    </cfRule>
  </conditionalFormatting>
  <conditionalFormatting sqref="X241">
    <cfRule type="cellIs" dxfId="37" priority="38" operator="between">
      <formula>80%</formula>
      <formula>200%</formula>
    </cfRule>
  </conditionalFormatting>
  <conditionalFormatting sqref="Z241">
    <cfRule type="cellIs" dxfId="36" priority="37" operator="between">
      <formula>80%</formula>
      <formula>200%</formula>
    </cfRule>
  </conditionalFormatting>
  <conditionalFormatting sqref="V210:V221 X210:X221 Z210:Z221">
    <cfRule type="cellIs" dxfId="35" priority="36" operator="between">
      <formula>80%</formula>
      <formula>200%</formula>
    </cfRule>
  </conditionalFormatting>
  <conditionalFormatting sqref="V223">
    <cfRule type="cellIs" dxfId="34" priority="35" operator="between">
      <formula>80%</formula>
      <formula>200%</formula>
    </cfRule>
  </conditionalFormatting>
  <conditionalFormatting sqref="X223">
    <cfRule type="cellIs" dxfId="33" priority="34" operator="between">
      <formula>80%</formula>
      <formula>200%</formula>
    </cfRule>
  </conditionalFormatting>
  <conditionalFormatting sqref="Z223">
    <cfRule type="cellIs" dxfId="32" priority="33" operator="between">
      <formula>80%</formula>
      <formula>200%</formula>
    </cfRule>
  </conditionalFormatting>
  <conditionalFormatting sqref="V192:V203 X192:X203 Z192:Z203">
    <cfRule type="cellIs" dxfId="31" priority="32" operator="between">
      <formula>80%</formula>
      <formula>200%</formula>
    </cfRule>
  </conditionalFormatting>
  <conditionalFormatting sqref="V205">
    <cfRule type="cellIs" dxfId="30" priority="31" operator="between">
      <formula>80%</formula>
      <formula>200%</formula>
    </cfRule>
  </conditionalFormatting>
  <conditionalFormatting sqref="X205">
    <cfRule type="cellIs" dxfId="29" priority="30" operator="between">
      <formula>80%</formula>
      <formula>200%</formula>
    </cfRule>
  </conditionalFormatting>
  <conditionalFormatting sqref="Z205">
    <cfRule type="cellIs" dxfId="28" priority="29" operator="between">
      <formula>80%</formula>
      <formula>200%</formula>
    </cfRule>
  </conditionalFormatting>
  <conditionalFormatting sqref="V174:V185 X174:X185 Z174:Z185">
    <cfRule type="cellIs" dxfId="27" priority="28" operator="between">
      <formula>80%</formula>
      <formula>200%</formula>
    </cfRule>
  </conditionalFormatting>
  <conditionalFormatting sqref="V187">
    <cfRule type="cellIs" dxfId="26" priority="27" operator="between">
      <formula>80%</formula>
      <formula>200%</formula>
    </cfRule>
  </conditionalFormatting>
  <conditionalFormatting sqref="X187">
    <cfRule type="cellIs" dxfId="25" priority="26" operator="between">
      <formula>80%</formula>
      <formula>200%</formula>
    </cfRule>
  </conditionalFormatting>
  <conditionalFormatting sqref="Z187">
    <cfRule type="cellIs" dxfId="24" priority="25" operator="between">
      <formula>80%</formula>
      <formula>200%</formula>
    </cfRule>
  </conditionalFormatting>
  <conditionalFormatting sqref="V156:V167 X156:X167 Z156:Z167">
    <cfRule type="cellIs" dxfId="23" priority="24" operator="between">
      <formula>80%</formula>
      <formula>200%</formula>
    </cfRule>
  </conditionalFormatting>
  <conditionalFormatting sqref="V169">
    <cfRule type="cellIs" dxfId="22" priority="23" operator="between">
      <formula>80%</formula>
      <formula>200%</formula>
    </cfRule>
  </conditionalFormatting>
  <conditionalFormatting sqref="X169">
    <cfRule type="cellIs" dxfId="21" priority="22" operator="between">
      <formula>80%</formula>
      <formula>200%</formula>
    </cfRule>
  </conditionalFormatting>
  <conditionalFormatting sqref="Z169">
    <cfRule type="cellIs" dxfId="20" priority="21" operator="between">
      <formula>80%</formula>
      <formula>200%</formula>
    </cfRule>
  </conditionalFormatting>
  <conditionalFormatting sqref="V138:V149 X138:X149 Z138:Z149">
    <cfRule type="cellIs" dxfId="19" priority="20" operator="between">
      <formula>80%</formula>
      <formula>200%</formula>
    </cfRule>
  </conditionalFormatting>
  <conditionalFormatting sqref="V151">
    <cfRule type="cellIs" dxfId="18" priority="19" operator="between">
      <formula>80%</formula>
      <formula>200%</formula>
    </cfRule>
  </conditionalFormatting>
  <conditionalFormatting sqref="X151">
    <cfRule type="cellIs" dxfId="17" priority="18" operator="between">
      <formula>80%</formula>
      <formula>200%</formula>
    </cfRule>
  </conditionalFormatting>
  <conditionalFormatting sqref="Z151">
    <cfRule type="cellIs" dxfId="16" priority="17" operator="between">
      <formula>80%</formula>
      <formula>200%</formula>
    </cfRule>
  </conditionalFormatting>
  <conditionalFormatting sqref="V120:V131 X120:X131 Z120:Z131">
    <cfRule type="cellIs" dxfId="15" priority="16" operator="between">
      <formula>80%</formula>
      <formula>200%</formula>
    </cfRule>
  </conditionalFormatting>
  <conditionalFormatting sqref="V133">
    <cfRule type="cellIs" dxfId="14" priority="15" operator="between">
      <formula>80%</formula>
      <formula>200%</formula>
    </cfRule>
  </conditionalFormatting>
  <conditionalFormatting sqref="X133">
    <cfRule type="cellIs" dxfId="13" priority="14" operator="between">
      <formula>80%</formula>
      <formula>200%</formula>
    </cfRule>
  </conditionalFormatting>
  <conditionalFormatting sqref="Z133">
    <cfRule type="cellIs" dxfId="12" priority="13" operator="between">
      <formula>80%</formula>
      <formula>200%</formula>
    </cfRule>
  </conditionalFormatting>
  <conditionalFormatting sqref="V101:V112 X101:X112 Z101:Z112">
    <cfRule type="cellIs" dxfId="11" priority="12" operator="between">
      <formula>80%</formula>
      <formula>200%</formula>
    </cfRule>
  </conditionalFormatting>
  <conditionalFormatting sqref="V114">
    <cfRule type="cellIs" dxfId="10" priority="11" operator="between">
      <formula>80%</formula>
      <formula>200%</formula>
    </cfRule>
  </conditionalFormatting>
  <conditionalFormatting sqref="X114">
    <cfRule type="cellIs" dxfId="9" priority="10" operator="between">
      <formula>80%</formula>
      <formula>200%</formula>
    </cfRule>
  </conditionalFormatting>
  <conditionalFormatting sqref="Z114">
    <cfRule type="cellIs" dxfId="8" priority="9" operator="between">
      <formula>80%</formula>
      <formula>200%</formula>
    </cfRule>
  </conditionalFormatting>
  <conditionalFormatting sqref="V82:V93 X82:X93 Z82:Z93">
    <cfRule type="cellIs" dxfId="7" priority="8" operator="between">
      <formula>80%</formula>
      <formula>200%</formula>
    </cfRule>
  </conditionalFormatting>
  <conditionalFormatting sqref="V95">
    <cfRule type="cellIs" dxfId="6" priority="7" operator="between">
      <formula>80%</formula>
      <formula>200%</formula>
    </cfRule>
  </conditionalFormatting>
  <conditionalFormatting sqref="X95">
    <cfRule type="cellIs" dxfId="5" priority="6" operator="between">
      <formula>80%</formula>
      <formula>200%</formula>
    </cfRule>
  </conditionalFormatting>
  <conditionalFormatting sqref="Z95">
    <cfRule type="cellIs" dxfId="4" priority="5" operator="between">
      <formula>80%</formula>
      <formula>200%</formula>
    </cfRule>
  </conditionalFormatting>
  <conditionalFormatting sqref="V63:V74 X63:X74 Z63:Z74">
    <cfRule type="cellIs" dxfId="3" priority="4" operator="between">
      <formula>80%</formula>
      <formula>200%</formula>
    </cfRule>
  </conditionalFormatting>
  <conditionalFormatting sqref="V76">
    <cfRule type="cellIs" dxfId="2" priority="3" operator="between">
      <formula>80%</formula>
      <formula>200%</formula>
    </cfRule>
  </conditionalFormatting>
  <conditionalFormatting sqref="X76">
    <cfRule type="cellIs" dxfId="1" priority="2" operator="between">
      <formula>80%</formula>
      <formula>200%</formula>
    </cfRule>
  </conditionalFormatting>
  <conditionalFormatting sqref="Z76">
    <cfRule type="cellIs" dxfId="0" priority="1" operator="between">
      <formula>80%</formula>
      <formula>200%</formula>
    </cfRule>
  </conditionalFormatting>
  <printOptions gridLinesSet="0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Amposta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Xavi López Casals</cp:lastModifiedBy>
  <cp:revision/>
  <dcterms:created xsi:type="dcterms:W3CDTF">2000-01-04T11:24:34Z</dcterms:created>
  <dcterms:modified xsi:type="dcterms:W3CDTF">2022-04-29T11:29:20Z</dcterms:modified>
  <cp:category/>
  <cp:contentStatus/>
</cp:coreProperties>
</file>